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120" yWindow="-120" windowWidth="29040" windowHeight="1584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2" i="8" l="1"/>
  <c r="C231" i="8" l="1"/>
  <c r="G82" i="18" l="1"/>
  <c r="E65" i="14" l="1"/>
  <c r="E60" i="14"/>
  <c r="E59" i="14"/>
  <c r="C38" i="8" l="1"/>
  <c r="E66" i="14" l="1"/>
  <c r="F171" i="9" l="1"/>
  <c r="F172" i="9"/>
  <c r="F173" i="9"/>
  <c r="F174" i="9"/>
  <c r="F170" i="9"/>
  <c r="F161"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l="1"/>
  <c r="F36" i="9"/>
  <c r="F28" i="9"/>
  <c r="C12" i="9" l="1"/>
  <c r="C217" i="8"/>
  <c r="C193" i="8"/>
  <c r="C174" i="8"/>
  <c r="D138" i="8"/>
  <c r="C138" i="8"/>
  <c r="D112" i="8"/>
  <c r="C112" i="8"/>
  <c r="C56" i="8" l="1"/>
  <c r="C53" i="8"/>
  <c r="G227" i="8" l="1"/>
  <c r="F227" i="8"/>
  <c r="G226" i="8"/>
  <c r="F226" i="8"/>
  <c r="G225" i="8"/>
  <c r="F225" i="8"/>
  <c r="G224" i="8"/>
  <c r="F224" i="8"/>
  <c r="G223" i="8"/>
  <c r="F223" i="8"/>
  <c r="G222" i="8"/>
  <c r="F222" i="8"/>
  <c r="G221" i="8"/>
  <c r="F221" i="8"/>
  <c r="G219" i="8"/>
  <c r="F219" i="8"/>
  <c r="G218" i="8"/>
  <c r="F218" i="8"/>
  <c r="G217" i="8"/>
  <c r="F217" i="8"/>
  <c r="D293" i="8"/>
  <c r="D292" i="8"/>
  <c r="F292" i="8"/>
  <c r="C290" i="8"/>
  <c r="C292" i="8"/>
  <c r="D300" i="8"/>
  <c r="C300" i="8"/>
  <c r="D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<sst xmlns="http://schemas.openxmlformats.org/spreadsheetml/2006/main" count="3201" uniqueCount="1897">
  <si>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</si>
  <si>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</si>
  <si>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</si>
  <si>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</si>
  <si>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</si>
  <si>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</si>
  <si>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</si>
  <si>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</si>
  <si>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</si>
  <si>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</si>
  <si>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</si>
  <si>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</si>
  <si>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</si>
  <si>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</si>
  <si>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</si>
  <si>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</si>
  <si>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</si>
  <si>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</si>
  <si>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</si>
  <si>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</si>
  <si>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</si>
  <si>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</si>
  <si>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</si>
  <si>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</si>
  <si>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</si>
  <si>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</si>
  <si>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</si>
  <si>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</si>
  <si>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</si>
  <si>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</si>
  <si>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</si>
  <si>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</si>
  <si>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</si>
  <si>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</si>
  <si>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</si>
  <si>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</si>
  <si>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</si>
  <si>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</si>
  <si>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</si>
  <si>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</si>
  <si>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</si>
  <si>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</si>
  <si>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</si>
  <si>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</si>
  <si>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</si>
  <si>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</si>
  <si>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</si>
  <si>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</si>
  <si>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</si>
  <si>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</si>
  <si>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</si>
  <si>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</si>
  <si>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</si>
  <si>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</si>
  <si>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</si>
  <si>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</si>
  <si>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</si>
  <si>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</si>
  <si>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</si>
  <si>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</si>
  <si>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</si>
  <si>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</si>
  <si>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</si>
  <si>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</si>
  <si>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</si>
  <si>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</si>
  <si>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</si>
  <si>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</si>
  <si>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</si>
  <si>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</si>
  <si>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</si>
  <si>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</si>
  <si>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</si>
  <si>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</si>
  <si>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</si>
  <si>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</si>
  <si>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</si>
  <si>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</si>
  <si>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</si>
  <si>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</si>
  <si>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</si>
  <si>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</si>
  <si>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</si>
  <si>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</si>
  <si>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</si>
  <si>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</si>
  <si>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</si>
  <si>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</si>
  <si>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</si>
  <si>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</si>
  <si>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</si>
  <si>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</si>
  <si>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</si>
  <si>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</si>
  <si>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</si>
  <si>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</si>
  <si>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</si>
  <si>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</si>
  <si>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</si>
  <si>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</si>
  <si>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</si>
  <si>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</si>
  <si>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</si>
  <si>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</si>
  <si>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</si>
  <si>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</si>
  <si>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</si>
  <si>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</si>
  <si>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</si>
  <si>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</si>
  <si>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</si>
  <si>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</si>
  <si>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</si>
  <si>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</si>
  <si>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</si>
  <si>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</si>
  <si>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</si>
  <si>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</si>
  <si>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</si>
  <si>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</si>
  <si>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</si>
  <si>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</si>
  <si>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</si>
  <si>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</si>
  <si>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</si>
  <si>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</si>
  <si>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</si>
  <si>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</si>
  <si>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</si>
  <si>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</si>
  <si>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</si>
  <si>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</si>
  <si>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</si>
  <si>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</si>
  <si>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</si>
  <si>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</si>
  <si>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</si>
  <si>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</si>
  <si>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</si>
  <si>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</si>
  <si>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</si>
  <si>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</si>
  <si>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</si>
  <si>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</si>
  <si>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</si>
  <si>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</si>
  <si>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</si>
  <si>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</si>
  <si>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</si>
  <si>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</si>
  <si>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</si>
  <si>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</si>
  <si>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</si>
  <si>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</si>
  <si>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</si>
  <si>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</si>
  <si>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</si>
  <si>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</si>
  <si>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</si>
  <si>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</si>
  <si>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</si>
  <si>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</si>
  <si>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</si>
  <si>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</si>
  <si>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</si>
  <si>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</si>
  <si>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</si>
  <si>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</si>
  <si>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</si>
  <si>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</si>
  <si>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</si>
  <si>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</si>
  <si>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</si>
  <si>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</si>
  <si>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</si>
  <si>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</si>
  <si>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</si>
  <si>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</si>
  <si>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</si>
  <si>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</si>
  <si>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</si>
  <si>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</si>
  <si>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</si>
  <si>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</si>
  <si>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</si>
  <si>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</si>
  <si>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</si>
  <si>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</si>
  <si>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</si>
  <si>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</si>
  <si>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</si>
  <si>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</si>
  <si>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</si>
  <si>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</si>
  <si>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</si>
  <si>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</si>
  <si>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</si>
  <si>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</si>
  <si>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</si>
  <si>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</si>
  <si>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</si>
  <si>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</si>
  <si>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</si>
  <si>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</si>
  <si>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</si>
  <si>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</si>
  <si>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</si>
  <si>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</si>
  <si>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</si>
  <si>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</si>
  <si>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</si>
  <si>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</si>
  <si>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</si>
  <si>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</si>
  <si>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</si>
  <si>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</si>
  <si>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</si>
  <si>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</si>
  <si>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</si>
  <si>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</si>
  <si>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</si>
  <si>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</si>
  <si>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</si>
  <si>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</si>
  <si>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</si>
  <si>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</si>
  <si>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</si>
  <si>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</si>
  <si>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</si>
  <si>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</si>
  <si>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</si>
  <si>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</si>
  <si>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</si>
  <si>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</si>
  <si>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</si>
  <si>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</si>
  <si>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</si>
  <si>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</si>
  <si>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</si>
  <si>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</si>
  <si>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</si>
  <si>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</si>
  <si>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</si>
  <si>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</si>
  <si>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</si>
  <si>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</si>
  <si>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</si>
  <si>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</si>
  <si>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</si>
  <si>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</si>
  <si>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</si>
  <si>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</si>
  <si>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</si>
  <si>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</si>
  <si>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</si>
  <si>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</si>
  <si>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</si>
  <si>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</si>
  <si>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</si>
  <si>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</si>
  <si>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</si>
  <si>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</si>
  <si>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</si>
  <si>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</si>
  <si>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</si>
  <si>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</si>
  <si>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</si>
  <si>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</si>
  <si>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</si>
  <si>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</si>
  <si>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</si>
  <si>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</si>
  <si>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</si>
  <si>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</si>
  <si>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</si>
  <si>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</si>
  <si>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</si>
  <si>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</si>
  <si>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</si>
  <si>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</si>
  <si>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</si>
  <si>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</si>
  <si>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</si>
  <si>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</si>
  <si>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</si>
  <si>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</si>
  <si>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</si>
  <si>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</si>
  <si>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</si>
  <si>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</si>
  <si>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</si>
  <si>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</si>
  <si>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</si>
  <si>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</si>
  <si>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</si>
  <si>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</si>
  <si>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</si>
  <si>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</si>
  <si>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</si>
  <si>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</si>
  <si>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</si>
  <si>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</si>
  <si>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</si>
  <si>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</si>
  <si>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</si>
  <si>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</si>
  <si>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</si>
  <si>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</si>
  <si>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</si>
  <si>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</si>
  <si>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</si>
  <si>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</si>
  <si>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</si>
  <si>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</si>
  <si>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</si>
  <si>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</si>
  <si>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</si>
  <si>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</si>
  <si>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</si>
  <si>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</si>
  <si>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</si>
  <si>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</si>
  <si>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</si>
  <si>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</si>
  <si>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</si>
  <si>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</si>
  <si>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</si>
  <si>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</si>
  <si>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</si>
  <si>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</si>
  <si>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</si>
  <si>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</si>
  <si>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</si>
  <si>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</si>
  <si>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</si>
  <si>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</si>
  <si>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</si>
  <si>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</si>
  <si>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</si>
  <si>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</si>
  <si>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</si>
  <si>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</si>
  <si>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</si>
  <si>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</si>
  <si>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</si>
  <si>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</si>
  <si>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</si>
  <si>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</si>
  <si>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</si>
  <si>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</si>
  <si>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</si>
  <si>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</si>
  <si>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</si>
  <si>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</si>
  <si>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</si>
  <si>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</si>
  <si>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</si>
  <si>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</si>
  <si>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</si>
  <si>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</si>
  <si>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</si>
  <si>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</si>
  <si>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</si>
  <si>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</si>
  <si>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</si>
  <si>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</si>
  <si>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</si>
  <si>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</si>
  <si>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</si>
  <si>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</si>
  <si>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</si>
  <si>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</si>
  <si>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</si>
  <si>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</si>
  <si>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</si>
  <si>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</si>
  <si>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</si>
  <si>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</si>
  <si>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</si>
  <si>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</si>
  <si>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</si>
  <si>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</si>
  <si>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</si>
  <si>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</si>
  <si>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</si>
  <si>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</si>
  <si>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</si>
  <si>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</si>
  <si>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</si>
  <si>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</si>
  <si>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</si>
  <si>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</si>
  <si>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</si>
  <si>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</si>
  <si>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</si>
  <si>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</si>
  <si>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</si>
  <si>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</si>
  <si>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</si>
  <si>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</si>
  <si>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</si>
  <si>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</si>
  <si>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</si>
  <si>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</si>
  <si>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</si>
  <si>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</si>
  <si>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</si>
  <si>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</si>
  <si>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</si>
  <si>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</si>
  <si>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</si>
  <si>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</si>
  <si>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</si>
  <si>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</si>
  <si>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</si>
  <si>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</si>
  <si>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</si>
  <si>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</si>
  <si>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</si>
  <si>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</si>
  <si>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</si>
  <si>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</si>
  <si>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</si>
  <si>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</si>
  <si>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</si>
  <si>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</si>
  <si>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</si>
  <si>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</si>
  <si>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</si>
  <si>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</si>
  <si>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</si>
  <si>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</si>
  <si>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</si>
  <si>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</si>
  <si>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</si>
  <si>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</si>
  <si>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</si>
  <si>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</si>
  <si>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</si>
  <si>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</si>
  <si>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</si>
  <si>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</si>
  <si>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</si>
  <si>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</si>
  <si>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</si>
  <si>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</si>
  <si>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</si>
  <si>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</si>
  <si>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</si>
  <si>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</si>
  <si>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</si>
  <si>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</si>
  <si>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</si>
  <si>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</si>
  <si>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</si>
  <si>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</si>
  <si>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</si>
  <si>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</si>
  <si>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</si>
  <si>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</si>
  <si>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</si>
  <si>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</si>
  <si>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</si>
  <si>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</si>
  <si>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</si>
  <si>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</si>
  <si>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</si>
  <si>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</si>
  <si>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</si>
  <si>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</si>
  <si>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</si>
  <si>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</si>
  <si>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</si>
  <si>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</si>
  <si>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</si>
  <si>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</si>
  <si>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</si>
  <si>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</si>
  <si>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</si>
  <si>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</si>
  <si>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</si>
  <si>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</si>
  <si>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</si>
  <si>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</si>
  <si>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</si>
  <si>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</si>
  <si>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</si>
  <si>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</si>
  <si>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</si>
  <si>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</si>
  <si>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</si>
  <si>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</si>
  <si>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</si>
  <si>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</si>
  <si>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</si>
  <si>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</si>
  <si>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</si>
  <si>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</si>
  <si>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</si>
  <si>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</si>
  <si>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</si>
  <si>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</si>
  <si>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</si>
  <si>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</si>
  <si>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</si>
  <si>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</si>
  <si>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</si>
  <si>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</si>
  <si>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</si>
  <si>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</si>
  <si>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</si>
  <si>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</si>
  <si>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</si>
  <si>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</si>
  <si>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</si>
  <si>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</si>
  <si>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</si>
  <si>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</si>
  <si>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</si>
  <si>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</si>
  <si>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</si>
  <si>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</si>
  <si>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</si>
  <si>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</si>
  <si>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</si>
  <si>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</si>
  <si>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</si>
  <si>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</si>
  <si>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</si>
  <si>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</si>
  <si>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</si>
  <si>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</si>
  <si>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</si>
  <si>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</si>
  <si>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</si>
  <si>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</si>
  <si>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</si>
  <si>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</si>
  <si>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</si>
  <si>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</si>
  <si>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</si>
  <si>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</si>
  <si>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</si>
  <si>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</si>
  <si>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</si>
  <si>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</si>
  <si>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</si>
  <si>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</si>
  <si>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</si>
  <si>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</si>
  <si>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</si>
  <si>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</si>
  <si>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</si>
  <si>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</si>
  <si>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</si>
  <si>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</si>
  <si>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</si>
  <si>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</si>
  <si>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</si>
  <si>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</si>
  <si>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</si>
  <si>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</si>
  <si>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</si>
  <si>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</si>
  <si>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</si>
  <si>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</si>
  <si>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</si>
  <si>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</si>
  <si>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</si>
  <si>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</si>
  <si>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</si>
  <si>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</si>
  <si>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</si>
  <si>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</si>
  <si>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</si>
  <si>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</si>
  <si>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</si>
  <si>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</si>
  <si>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</si>
  <si>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</si>
  <si>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</si>
  <si>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</si>
  <si>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</si>
  <si>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</si>
  <si>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</si>
  <si>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</si>
  <si>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</si>
  <si>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</si>
  <si>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</si>
  <si>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</si>
  <si>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</si>
  <si>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</si>
  <si>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</si>
  <si>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</si>
  <si>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</si>
  <si>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</si>
  <si>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</si>
  <si>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</si>
  <si>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</si>
  <si>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</si>
  <si>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</si>
  <si>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</si>
  <si>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</si>
  <si>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</si>
  <si>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</si>
  <si>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</si>
  <si>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</si>
  <si>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</si>
  <si>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</si>
  <si>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</si>
  <si>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</si>
  <si>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</si>
  <si>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</si>
  <si>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</si>
  <si>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</si>
  <si>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</si>
  <si>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</si>
  <si>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</si>
  <si>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</si>
  <si>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</si>
  <si>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</si>
  <si>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</si>
  <si>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</si>
  <si>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</si>
  <si>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</si>
  <si>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</si>
  <si>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</si>
  <si>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</si>
  <si>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</si>
  <si>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</si>
  <si>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</si>
  <si>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</si>
  <si>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</si>
  <si>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</si>
  <si>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</si>
  <si>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</si>
  <si>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</si>
  <si>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</si>
  <si>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</si>
  <si>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</si>
  <si>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</si>
  <si>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</si>
  <si>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</si>
  <si>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</si>
  <si>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</si>
  <si>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</si>
  <si>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</si>
  <si>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</si>
  <si>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</si>
  <si>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</si>
  <si>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</si>
  <si>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</si>
  <si>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</si>
  <si>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</si>
  <si>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</si>
  <si>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</si>
  <si>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</si>
  <si>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</si>
  <si>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</si>
  <si>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</si>
  <si>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</si>
  <si>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</si>
  <si>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</si>
  <si>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</si>
  <si>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</si>
  <si>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</si>
  <si>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</si>
  <si>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</si>
  <si>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</si>
  <si>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</si>
  <si>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</si>
  <si>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</si>
  <si>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</si>
  <si>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</si>
  <si>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</si>
  <si>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</si>
  <si>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</si>
  <si>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</si>
  <si>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</si>
  <si>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</si>
  <si>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</si>
  <si>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</si>
  <si>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</si>
  <si>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</si>
  <si>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</si>
  <si>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</si>
  <si>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</si>
  <si>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</si>
  <si>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</si>
  <si>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</si>
  <si>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</si>
  <si>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</si>
  <si>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</si>
  <si>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</si>
  <si>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</si>
  <si>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</si>
  <si>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</si>
  <si>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</si>
  <si>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</si>
  <si>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</si>
  <si>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</si>
  <si>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</si>
  <si>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</si>
  <si>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</si>
  <si>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</si>
  <si>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</si>
  <si>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</si>
  <si>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</si>
  <si>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</si>
  <si>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</si>
  <si>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</si>
  <si>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</si>
  <si>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</si>
  <si>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</si>
  <si>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</si>
  <si>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</si>
  <si>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</si>
  <si>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</si>
  <si>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</si>
  <si>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</si>
  <si>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</si>
  <si>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</si>
  <si>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</si>
  <si>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</si>
  <si>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</si>
  <si>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</si>
  <si>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</si>
  <si>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</si>
  <si>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</si>
  <si>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</si>
  <si>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</si>
  <si>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</si>
  <si>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</si>
  <si>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</si>
  <si>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</si>
  <si>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</si>
  <si>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</si>
  <si>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</si>
  <si>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</si>
  <si>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</si>
  <si>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</si>
  <si>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</si>
  <si>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</si>
  <si>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</si>
  <si>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</si>
  <si>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</si>
  <si>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</si>
  <si>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</si>
  <si>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</si>
  <si>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</si>
  <si>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</si>
  <si>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</si>
  <si>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</si>
  <si>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</si>
  <si>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</si>
  <si>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</si>
  <si>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</si>
  <si>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</si>
  <si>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</si>
  <si>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</si>
  <si>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</si>
  <si>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</si>
  <si>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</si>
  <si>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</si>
  <si>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</si>
  <si>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</si>
  <si>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</si>
  <si>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</si>
  <si>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</si>
  <si>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</si>
  <si>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</si>
  <si>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</si>
  <si>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</si>
  <si>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</si>
  <si>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</si>
  <si>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</si>
  <si>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</si>
  <si>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</si>
  <si>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</si>
  <si>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</si>
  <si>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</si>
  <si>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</si>
  <si>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</si>
  <si>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</si>
  <si>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</si>
  <si>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</si>
  <si>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</si>
  <si>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</si>
  <si>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</si>
  <si>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</si>
  <si>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</si>
  <si>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</si>
  <si>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</si>
  <si>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</si>
  <si>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</si>
  <si>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</si>
  <si>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</si>
  <si>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</si>
  <si>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</si>
  <si>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</si>
  <si>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</si>
  <si>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</si>
  <si>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</si>
  <si>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</si>
  <si>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</si>
  <si>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</si>
  <si>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</si>
  <si>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</si>
  <si>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</si>
  <si>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</si>
  <si>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</si>
  <si>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</si>
  <si>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</si>
  <si>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</si>
  <si>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</si>
  <si>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</si>
  <si>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</si>
  <si>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</si>
  <si>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</si>
  <si>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</si>
  <si>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</si>
  <si>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</si>
  <si>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</si>
  <si>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</si>
  <si>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</si>
  <si>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</si>
  <si>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</si>
  <si>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</si>
  <si>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</si>
  <si>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</si>
  <si>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</si>
  <si>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</si>
  <si>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</si>
  <si>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</si>
  <si>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</si>
  <si>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</si>
  <si>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</si>
  <si>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</si>
  <si>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</si>
  <si>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</si>
  <si>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</si>
  <si>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</si>
  <si>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</si>
  <si>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</si>
  <si>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</si>
  <si>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</si>
  <si>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</si>
  <si>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</si>
  <si>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</si>
  <si>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</si>
  <si>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</si>
  <si>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</si>
  <si>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</si>
  <si>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</si>
  <si>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</si>
  <si>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</si>
  <si>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</si>
  <si>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</si>
  <si>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</si>
  <si>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</si>
  <si>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</si>
  <si>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</si>
  <si>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</si>
  <si>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</si>
  <si>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</si>
  <si>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</si>
  <si>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</si>
  <si>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</si>
  <si>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</si>
  <si>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</si>
  <si>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</si>
  <si>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</si>
  <si>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</si>
  <si>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</si>
  <si>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</si>
  <si>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</si>
  <si>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</si>
  <si>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</si>
  <si>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</si>
  <si>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</si>
  <si>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</si>
  <si>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</si>
  <si>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</si>
  <si>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</si>
  <si>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</si>
  <si>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</si>
  <si>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</si>
  <si>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</si>
  <si>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</si>
  <si>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</si>
  <si>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</si>
  <si>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</si>
  <si>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</si>
  <si>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</si>
  <si>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</si>
  <si>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</si>
  <si>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</si>
  <si>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</si>
  <si>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</si>
  <si>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</si>
  <si>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</si>
  <si>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</si>
  <si>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</si>
  <si>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</si>
  <si>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</si>
  <si>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</si>
  <si>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</si>
  <si>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</si>
  <si>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</si>
  <si>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</si>
  <si>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</si>
  <si>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</si>
  <si>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</si>
  <si>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</si>
  <si>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</si>
  <si>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</si>
  <si>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</si>
  <si>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</si>
  <si>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</si>
  <si>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</si>
  <si>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</si>
  <si>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</si>
  <si>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</si>
  <si>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</si>
  <si>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</si>
  <si>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</si>
  <si>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</si>
  <si>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</si>
  <si>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</si>
  <si>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</si>
  <si>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</si>
  <si>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</si>
  <si>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</si>
  <si>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</si>
  <si>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</si>
  <si>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</si>
  <si>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</si>
  <si>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</si>
  <si>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</si>
  <si>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</si>
  <si>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</si>
  <si>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</si>
  <si>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</si>
  <si>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</si>
  <si>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</si>
  <si>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</si>
  <si>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</si>
  <si>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</si>
  <si>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</si>
  <si>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</si>
  <si>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</si>
  <si>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</si>
  <si>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</si>
  <si>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</si>
  <si>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</si>
  <si>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</si>
  <si>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</si>
  <si>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</si>
  <si>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</si>
  <si>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</si>
  <si>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</si>
  <si>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</si>
  <si>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</si>
  <si>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</si>
  <si>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</si>
  <si>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</si>
  <si>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</si>
  <si>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</si>
  <si>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</si>
  <si>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</si>
  <si>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</si>
  <si>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</si>
  <si>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</si>
  <si>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</si>
  <si>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</si>
  <si>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</si>
  <si>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</si>
  <si>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</si>
  <si>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</si>
  <si>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</si>
  <si>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</si>
  <si>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</si>
  <si>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</si>
  <si>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</si>
  <si>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</si>
  <si>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</si>
  <si>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</si>
  <si>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</si>
  <si>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</si>
  <si>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</si>
  <si>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</si>
  <si>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</si>
  <si>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</si>
  <si>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</si>
  <si>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</si>
  <si>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</si>
  <si>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</si>
  <si>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</si>
  <si>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</si>
  <si>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</si>
  <si>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</si>
  <si>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</si>
  <si>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</si>
  <si>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</si>
  <si>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</si>
  <si>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</si>
  <si>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</si>
  <si>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</si>
  <si>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</si>
  <si>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</si>
  <si>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</si>
  <si>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</si>
  <si>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</si>
  <si>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</si>
  <si>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</si>
  <si>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</si>
  <si>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</si>
  <si>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</si>
  <si>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</si>
  <si>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</si>
  <si>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</si>
  <si>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</si>
  <si>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</si>
  <si>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</si>
  <si>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</si>
  <si>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</si>
  <si>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</si>
  <si>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</si>
  <si>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</si>
  <si>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</si>
  <si>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</si>
  <si>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</si>
  <si>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</si>
  <si>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</si>
  <si>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</si>
  <si>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</si>
  <si>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</si>
  <si>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</si>
  <si>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</si>
  <si>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</si>
  <si>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</si>
  <si>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</si>
  <si>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</si>
  <si>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</si>
  <si>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</si>
  <si>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</si>
  <si>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</si>
  <si>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</si>
  <si>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</si>
  <si>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</si>
  <si>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</si>
  <si>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</si>
  <si>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</si>
  <si>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</si>
  <si>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</si>
  <si>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</si>
  <si>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</si>
  <si>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</si>
  <si>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</si>
  <si>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</si>
  <si>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</si>
  <si>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</si>
  <si>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</si>
  <si>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</si>
  <si>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</si>
  <si>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</si>
  <si>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</si>
  <si>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</si>
  <si>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</si>
  <si>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</si>
  <si>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</si>
  <si>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</si>
  <si>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</si>
  <si>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</si>
  <si>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</si>
  <si>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</si>
  <si>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</si>
  <si>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</si>
  <si>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</si>
  <si>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</si>
  <si>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</si>
  <si>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</si>
  <si>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</si>
  <si>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</si>
  <si>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</si>
  <si>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</si>
  <si>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</si>
  <si>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</si>
  <si>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</si>
  <si>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</si>
  <si>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</si>
  <si>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</si>
  <si>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</si>
  <si>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</si>
  <si>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</si>
  <si>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</si>
  <si>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</si>
  <si>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</si>
  <si>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</si>
  <si>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</si>
  <si>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</si>
  <si>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</si>
  <si>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</si>
  <si>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</si>
  <si>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</si>
  <si>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</si>
  <si>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</si>
  <si>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</si>
  <si>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</si>
  <si>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</si>
  <si>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</si>
  <si>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</si>
  <si>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</si>
  <si>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</si>
  <si>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</si>
  <si>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</si>
  <si>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</si>
  <si>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</si>
  <si>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</si>
  <si>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</si>
  <si>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</si>
  <si>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</si>
  <si>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</si>
  <si>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</si>
  <si>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</si>
  <si>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</si>
  <si>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</si>
  <si>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</si>
  <si>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</si>
  <si>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</si>
  <si>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</si>
  <si>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</si>
  <si>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</si>
  <si>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</si>
  <si>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</si>
  <si>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</si>
  <si>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</si>
  <si>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</si>
  <si>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</si>
  <si>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</si>
  <si>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</si>
  <si>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</si>
  <si>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</si>
  <si>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</si>
  <si>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</si>
  <si>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</si>
  <si>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</si>
  <si>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</si>
  <si>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</si>
  <si>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</si>
  <si>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</si>
  <si>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</si>
  <si>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</si>
  <si>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</si>
  <si>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</si>
  <si>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</si>
  <si>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</si>
  <si>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</si>
  <si>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</si>
  <si>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</si>
  <si>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</si>
  <si>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</si>
  <si>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</si>
  <si>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</si>
  <si>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</si>
  <si>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</si>
  <si>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</si>
  <si>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</si>
  <si>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</si>
  <si>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</si>
  <si>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</si>
  <si>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</si>
  <si>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</si>
  <si>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</si>
  <si>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</si>
  <si>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</si>
  <si>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</si>
  <si>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</si>
  <si>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</si>
  <si>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</si>
  <si>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</si>
  <si>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</si>
  <si>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</si>
  <si>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</si>
  <si>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</si>
  <si>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</si>
  <si>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</si>
  <si>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</si>
  <si>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</si>
  <si>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</si>
  <si>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</si>
  <si>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</si>
  <si>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</si>
  <si>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</si>
  <si>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</si>
  <si>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</si>
  <si>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</si>
  <si>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</si>
  <si>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</si>
  <si>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</si>
  <si>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</si>
  <si>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</si>
  <si>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</si>
  <si>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</si>
  <si>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</si>
  <si>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</si>
  <si>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</si>
  <si>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</si>
  <si>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</si>
  <si>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</si>
  <si>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</si>
  <si>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</si>
  <si>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</si>
  <si>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</si>
  <si>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</si>
  <si>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</si>
  <si>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</si>
  <si>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</si>
  <si>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</si>
  <si>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</si>
  <si>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</si>
  <si>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</si>
  <si>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</si>
  <si>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</si>
  <si>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</si>
  <si>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</si>
  <si>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</si>
  <si>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</si>
  <si>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</si>
  <si>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</si>
  <si>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</si>
  <si>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</si>
  <si>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</si>
  <si>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</si>
  <si>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</si>
  <si>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</si>
  <si>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</si>
  <si>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</si>
  <si>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</si>
  <si>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</si>
  <si>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</si>
  <si>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</si>
  <si>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</si>
  <si>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</si>
  <si>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</si>
  <si>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</si>
  <si>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</si>
  <si>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</si>
  <si>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</si>
  <si>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</si>
  <si>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</si>
  <si>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</si>
  <si>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</si>
  <si>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</si>
  <si>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</si>
  <si>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</si>
  <si>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</si>
  <si>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</si>
  <si>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</si>
  <si>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</si>
  <si>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</si>
  <si>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</si>
  <si>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</si>
  <si>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</si>
  <si>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</si>
  <si>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</si>
  <si>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</si>
  <si>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</si>
  <si>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</si>
  <si>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</si>
  <si>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</si>
  <si>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</si>
  <si>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</si>
  <si>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</si>
  <si>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</si>
  <si>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</si>
  <si>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</si>
  <si>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</si>
  <si>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</si>
  <si>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</si>
  <si>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</si>
  <si>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</si>
  <si>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</si>
  <si>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</si>
  <si>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</si>
  <si>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</si>
  <si>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</si>
  <si>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</si>
  <si>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</si>
  <si>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</si>
  <si>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</si>
  <si>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</si>
  <si>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</si>
  <si>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</si>
  <si>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</si>
  <si>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</si>
  <si>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</si>
  <si>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</si>
  <si>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</si>
  <si>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</si>
  <si>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</si>
  <si>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</si>
  <si>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</si>
  <si>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</si>
  <si>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</si>
  <si>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</si>
  <si>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</si>
  <si>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</si>
  <si>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</si>
  <si>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</si>
  <si>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</si>
  <si>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</si>
  <si>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</si>
  <si>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</si>
  <si>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</si>
  <si>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</si>
  <si>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</si>
  <si>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</si>
  <si>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</si>
  <si>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</si>
  <si>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</si>
  <si>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</si>
  <si>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</si>
  <si>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</si>
  <si>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</si>
  <si>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</si>
  <si>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</si>
  <si>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</si>
  <si>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</si>
  <si>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</si>
  <si>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</si>
  <si>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</si>
  <si>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</si>
  <si>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</si>
  <si>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</si>
  <si>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</si>
  <si>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</si>
  <si>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</si>
  <si>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</si>
  <si>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</si>
  <si>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</si>
  <si>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</si>
  <si>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</si>
  <si>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</si>
  <si>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</si>
  <si>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</si>
  <si>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</si>
  <si>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</si>
  <si>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</si>
  <si>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</si>
  <si>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</si>
  <si>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</si>
  <si>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</si>
  <si>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</si>
  <si>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</si>
  <si>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</si>
  <si>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</si>
  <si>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</si>
  <si>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</si>
  <si>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</si>
  <si>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</si>
  <si>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</si>
  <si>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</si>
  <si>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</si>
  <si>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</si>
  <si>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</si>
  <si>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</si>
  <si>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</si>
  <si>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</si>
  <si>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</si>
  <si>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</si>
  <si>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</si>
  <si>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</si>
  <si>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</si>
  <si>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</si>
  <si>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</si>
  <si>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</si>
  <si>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</si>
  <si>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</si>
  <si>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</si>
  <si>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</si>
  <si>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</si>
  <si>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</si>
  <si>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</si>
  <si>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</si>
  <si>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</si>
  <si>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</si>
  <si>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</si>
  <si>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</si>
  <si>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</si>
  <si>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</si>
  <si>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</si>
  <si>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</si>
  <si>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</si>
  <si>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</si>
  <si>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</si>
  <si>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</si>
  <si>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</si>
  <si>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</si>
  <si>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</si>
  <si>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</si>
  <si>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</si>
  <si>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</si>
  <si>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</si>
  <si>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</si>
  <si>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</si>
  <si>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</si>
  <si>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</si>
  <si>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</si>
  <si>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</si>
  <si>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</si>
  <si>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</si>
  <si>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</si>
  <si>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</si>
  <si>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</si>
  <si>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</si>
  <si>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</si>
  <si>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</si>
  <si>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</si>
  <si>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</si>
  <si>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</si>
  <si>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</si>
  <si>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</si>
  <si>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</si>
  <si>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</si>
  <si>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</si>
  <si>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</si>
  <si>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</si>
  <si>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</si>
  <si>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</si>
  <si>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</si>
  <si>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</si>
  <si>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</si>
  <si>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</si>
  <si>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</si>
  <si>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</si>
  <si>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</si>
  <si>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</si>
  <si>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</si>
  <si>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</si>
  <si>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</si>
  <si>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</si>
  <si>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</si>
  <si>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</si>
  <si>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</si>
  <si>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</si>
  <si>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</si>
  <si>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</si>
  <si>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</si>
  <si>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</si>
  <si>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</si>
  <si>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</si>
  <si>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</si>
  <si>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</si>
  <si>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</si>
  <si>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</si>
  <si>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</si>
  <si>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</si>
  <si>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</si>
  <si>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</si>
  <si>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</si>
  <si>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</si>
  <si>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</si>
  <si>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</si>
  <si>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</si>
  <si>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</si>
  <si>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</si>
  <si>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</si>
  <si>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</si>
  <si>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</si>
  <si>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</si>
  <si>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</si>
  <si>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</si>
  <si>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</si>
  <si>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</si>
  <si>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</si>
  <si>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</si>
  <si>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</si>
  <si>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</si>
  <si>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</si>
  <si>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</si>
  <si>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</si>
  <si>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</si>
  <si>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</si>
  <si>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</si>
  <si>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</si>
  <si>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</si>
  <si>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</si>
  <si>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</si>
  <si>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</si>
  <si>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</si>
  <si>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</si>
  <si>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</si>
  <si>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</si>
  <si>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</si>
  <si>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</si>
  <si>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</si>
  <si>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</si>
  <si>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</si>
  <si>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</si>
  <si>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</si>
  <si>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</si>
  <si>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</si>
  <si>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</si>
  <si>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</si>
  <si>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</si>
  <si>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</si>
  <si>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</si>
  <si>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</si>
  <si>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</si>
  <si>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</si>
  <si>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</si>
  <si>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</si>
  <si>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</si>
  <si>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</si>
  <si>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</si>
  <si>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</si>
  <si>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</si>
  <si>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</si>
  <si>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</si>
  <si>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</si>
  <si>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</si>
  <si>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</si>
  <si>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</si>
  <si>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</si>
  <si>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</si>
  <si>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</si>
  <si>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</si>
  <si>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</si>
  <si>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</si>
  <si>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</si>
  <si>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</si>
  <si>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</si>
  <si>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</si>
  <si>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</si>
  <si>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</si>
  <si>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</si>
  <si>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</si>
  <si>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</si>
  <si>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</si>
  <si>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</si>
  <si>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</si>
  <si>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</si>
  <si>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</si>
  <si>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</si>
  <si>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</si>
  <si>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</si>
  <si>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</si>
  <si>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</si>
  <si>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</si>
  <si>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</si>
  <si>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</si>
  <si>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</si>
  <si>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</si>
  <si>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</si>
  <si>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</si>
  <si>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</si>
  <si>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</si>
  <si>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</si>
  <si>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</si>
  <si>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</si>
  <si>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</si>
  <si>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</si>
  <si>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</si>
  <si>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</si>
  <si>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</si>
  <si>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</si>
  <si>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</si>
  <si>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</si>
  <si>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</si>
  <si>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</si>
  <si>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</si>
  <si>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</si>
  <si>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</si>
  <si>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</si>
  <si>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</si>
  <si>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</si>
  <si>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</si>
  <si>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</si>
  <si>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</si>
  <si>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</si>
  <si>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</si>
  <si>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</si>
  <si>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</si>
  <si>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</si>
  <si>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</si>
  <si>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</si>
  <si>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</si>
  <si>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</si>
  <si>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</si>
  <si>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</si>
  <si>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</si>
  <si>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</si>
  <si>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</si>
  <si>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</si>
  <si>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</si>
  <si>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</si>
  <si>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</si>
  <si>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</si>
  <si>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</si>
  <si>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</si>
  <si>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</si>
  <si>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</si>
  <si>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</si>
  <si>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</si>
  <si>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</si>
  <si>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</si>
  <si>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</si>
  <si>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</si>
  <si>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</si>
  <si>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</si>
  <si>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</si>
  <si>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</si>
  <si>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</si>
  <si>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</si>
  <si>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</si>
  <si>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</si>
  <si>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</si>
  <si>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</si>
  <si>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</si>
  <si>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</si>
  <si>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</si>
  <si>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</si>
  <si>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</si>
  <si>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</si>
  <si>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</si>
  <si>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</si>
  <si>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</si>
  <si>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</si>
  <si>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</si>
  <si>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</si>
  <si>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</si>
  <si>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</si>
  <si>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</si>
  <si>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</si>
  <si>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</si>
  <si>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</si>
  <si>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</si>
  <si>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</si>
  <si>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</si>
  <si>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</si>
  <si>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</si>
  <si>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</si>
  <si>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</si>
  <si>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</si>
  <si>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</si>
  <si>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</si>
  <si>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</si>
  <si>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</si>
  <si>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</si>
  <si>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</si>
  <si>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</si>
  <si>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</si>
  <si>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</si>
  <si>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</si>
  <si>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</si>
  <si>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</si>
  <si>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</si>
  <si>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</si>
  <si>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</si>
  <si>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</si>
  <si>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</si>
  <si>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</si>
  <si>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</si>
  <si>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</si>
  <si>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</si>
  <si>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</si>
  <si>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</si>
  <si>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</si>
  <si>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</si>
  <si>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</si>
  <si>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</si>
  <si>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</si>
  <si>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</si>
  <si>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</si>
  <si>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</si>
  <si>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</si>
  <si>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</si>
  <si>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</si>
  <si>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</si>
  <si>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</si>
  <si>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</si>
  <si>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</si>
  <si>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</si>
  <si>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</si>
  <si>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</si>
  <si>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</si>
  <si>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</si>
  <si>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</si>
  <si>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</si>
  <si>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</si>
  <si>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</si>
  <si>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</si>
  <si>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</si>
  <si>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</si>
  <si>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</si>
  <si>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</si>
  <si>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</si>
  <si>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</si>
  <si>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</si>
  <si>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</si>
  <si>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</si>
  <si>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</si>
  <si>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</si>
  <si>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</si>
  <si>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</si>
  <si>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</si>
  <si>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</si>
  <si>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</si>
  <si>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</si>
  <si>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</si>
  <si>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</si>
  <si>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</si>
  <si>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</si>
  <si>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</si>
  <si>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</si>
  <si>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</si>
  <si>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</si>
  <si>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</si>
  <si>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</si>
  <si>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AIB Mortgage Bank</t>
  </si>
  <si>
    <t>Reporting Date: 31/12/19</t>
  </si>
  <si>
    <t>Cut-off Date: 27/12/19</t>
  </si>
  <si>
    <t>EURO</t>
  </si>
  <si>
    <t xml:space="preserve">https://investorrelations.aib.ie/debt-investor </t>
  </si>
  <si>
    <t>Yes</t>
  </si>
  <si>
    <t xml:space="preserve">https://coveredbondlabel.com/issuer/17/ </t>
  </si>
  <si>
    <t>Voluntary Public Commitment</t>
  </si>
  <si>
    <t>https://coveredbondlabel.com/issuer/17/pool/25/</t>
  </si>
  <si>
    <t>Intra-group</t>
  </si>
  <si>
    <t>None</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</si>
  <si>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</si>
  <si>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</si>
  <si>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</si>
  <si>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</si>
  <si>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</si>
  <si>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</si>
  <si>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</si>
  <si>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</si>
  <si>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</si>
  <si>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</si>
  <si>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</si>
  <si>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</si>
  <si>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</si>
  <si>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</si>
  <si>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</si>
  <si>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</si>
  <si>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</si>
  <si>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</si>
  <si>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</si>
  <si>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</si>
  <si>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</si>
  <si>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</si>
  <si>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</si>
  <si>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</si>
  <si>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</si>
  <si>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</si>
  <si>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</si>
  <si>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</si>
  <si>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</si>
  <si>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</si>
  <si>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</si>
  <si>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</si>
  <si>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</si>
  <si>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</si>
  <si>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</si>
  <si>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</si>
  <si>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</si>
  <si>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</si>
  <si>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</si>
  <si>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</si>
  <si>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</si>
  <si>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</si>
  <si>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</si>
  <si>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</si>
  <si>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</si>
  <si>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</si>
  <si>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</si>
  <si>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</si>
  <si>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</si>
  <si>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</si>
  <si>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</si>
  <si>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</si>
  <si>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</si>
  <si>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</si>
  <si>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</si>
  <si>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</si>
  <si>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</si>
  <si>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</si>
  <si>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</si>
  <si>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</si>
  <si>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</si>
  <si>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</si>
  <si>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</si>
  <si>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</si>
  <si>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</si>
  <si>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</si>
  <si>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</si>
  <si>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€36.4bn</t>
  </si>
  <si>
    <t>€36.5bn</t>
  </si>
  <si>
    <t>€37.1bn</t>
  </si>
  <si>
    <t>Total Number of Accounts</t>
  </si>
  <si>
    <t>Total Number of Properties</t>
  </si>
  <si>
    <t>Aggregate Balance of the Mortgages</t>
  </si>
  <si>
    <t>€14.3bn</t>
  </si>
  <si>
    <t>€14.4bn</t>
  </si>
  <si>
    <t>€14.5bn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</si>
  <si>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</si>
  <si>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</si>
  <si>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</si>
  <si>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</si>
  <si>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</si>
  <si>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94 Months</t>
  </si>
  <si>
    <t>95 Months</t>
  </si>
  <si>
    <t>Weighted Average Remaining Term</t>
  </si>
  <si>
    <t>19.0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</si>
  <si>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</si>
  <si>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</si>
  <si>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</si>
  <si>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</si>
  <si>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</si>
  <si>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</si>
  <si>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</si>
  <si>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</si>
  <si>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</si>
  <si>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</si>
  <si>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</si>
  <si>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</si>
  <si>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</si>
  <si>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</si>
  <si>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</si>
  <si>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</si>
  <si>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</si>
  <si>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 500k</t>
  </si>
  <si>
    <t>Table 3   Pool Arrears Analysis</t>
  </si>
  <si>
    <r>
      <t xml:space="preserve">No of Accounts in Arrears </t>
    </r>
    <r>
      <rPr>
        <sz val="12"/>
        <rFont val="Calibri"/>
        <family val="2"/>
        <scheme val="minor"/>
      </rPr>
      <t>(4)</t>
    </r>
  </si>
  <si>
    <t>Nil</t>
  </si>
  <si>
    <t>Percentage of Accounts in Arrears</t>
  </si>
  <si>
    <t>Mortgage Value of Accounts in Arrears</t>
  </si>
  <si>
    <t>Percentage of Total Mortgage Value of Pool</t>
  </si>
  <si>
    <t>Amount in Arrears</t>
  </si>
  <si>
    <t>Table 4   Bond Summary</t>
  </si>
  <si>
    <t>No of Bonds</t>
  </si>
  <si>
    <t>Value of Bonds</t>
  </si>
  <si>
    <t>€9.490bn</t>
  </si>
  <si>
    <t>€9.425bn</t>
  </si>
  <si>
    <t>Duration</t>
  </si>
  <si>
    <t>4.9 Years</t>
  </si>
  <si>
    <t>4.6 Years</t>
  </si>
  <si>
    <t>4.4 Years</t>
  </si>
  <si>
    <t>Do the Covered Bonds Contain a Soft or Hard Bullet Structure?</t>
  </si>
  <si>
    <r>
      <t xml:space="preserve">Is there a Legal Possibility to Redeem the Covered Bond Before its Legal and Final Maturity? </t>
    </r>
    <r>
      <rPr>
        <sz val="12"/>
        <rFont val="Arial"/>
        <family val="2"/>
      </rPr>
      <t>(5)</t>
    </r>
  </si>
  <si>
    <t>Bond Data Table</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</si>
  <si>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</si>
  <si>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</si>
  <si>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</si>
  <si>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</si>
  <si>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</si>
  <si>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</si>
  <si>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</si>
  <si>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</si>
  <si>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</si>
  <si>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</si>
  <si>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</si>
  <si>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</si>
  <si>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</si>
  <si>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</si>
  <si>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</si>
  <si>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</si>
  <si>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</si>
  <si>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</si>
  <si>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</si>
  <si>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</si>
  <si>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</si>
  <si>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</si>
  <si>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</si>
  <si>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</si>
  <si>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</si>
  <si>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</si>
  <si>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</si>
  <si>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</si>
  <si>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</si>
  <si>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</si>
  <si>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€37.3bn</t>
  </si>
  <si>
    <t>€14.6bn</t>
  </si>
  <si>
    <t>4.2 Years</t>
  </si>
  <si>
    <t>Allied Irish Banks plc</t>
  </si>
  <si>
    <t>Mazars</t>
  </si>
  <si>
    <t>3U8WV1YX2VMUHH7Z1Q21</t>
  </si>
  <si>
    <t>2G5BKIC2CB69PRJH1W31</t>
  </si>
  <si>
    <t>IRS</t>
  </si>
  <si>
    <t>Balance &gt;200k &lt;=350k</t>
  </si>
  <si>
    <t>Balance &gt;350k &lt;=500k</t>
  </si>
  <si>
    <t>https://aib.ie/investorrelations/debt-investor/mortgage-bank</t>
  </si>
  <si>
    <t>Soft Bullet</t>
  </si>
  <si>
    <t>This is possible subject to the final terms of the bonds.</t>
  </si>
  <si>
    <t>Both</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</si>
</sst>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u/>
      <sz val="12"/>
      <name val="Calibri"/>
      <family val="2"/>
      <scheme val="minor"/>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0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3" fillId="9" borderId="20" xfId="4" applyFont="1" applyFill="1" applyBorder="1"/>
    <xf numFmtId="0" fontId="24" fillId="9" borderId="0" xfId="4" applyFill="1" applyBorder="1"/>
    <xf numFmtId="0" fontId="24" fillId="9" borderId="21" xfId="4" applyFill="1" applyBorder="1"/>
    <xf numFmtId="0" fontId="42" fillId="8" borderId="13" xfId="4" applyFont="1" applyFill="1" applyBorder="1" applyAlignment="1">
      <alignment vertical="center"/>
    </xf>
    <xf numFmtId="17" fontId="42" fillId="8" borderId="13" xfId="4" applyNumberFormat="1" applyFont="1" applyFill="1" applyBorder="1" applyAlignment="1">
      <alignment horizontal="center" vertical="center"/>
    </xf>
    <xf numFmtId="0" fontId="13" fillId="9" borderId="20" xfId="4" applyFont="1" applyFill="1" applyBorder="1"/>
    <xf numFmtId="0" fontId="24" fillId="4" borderId="22" xfId="4" applyFill="1" applyBorder="1" applyAlignment="1">
      <alignment horizontal="center"/>
    </xf>
    <xf numFmtId="0" fontId="24" fillId="4" borderId="0" xfId="4" applyFill="1" applyBorder="1" applyAlignment="1">
      <alignment horizontal="center"/>
    </xf>
    <xf numFmtId="0" fontId="44" fillId="9" borderId="20" xfId="4" applyFont="1" applyFill="1" applyBorder="1" applyAlignment="1">
      <alignment vertical="center"/>
    </xf>
    <xf numFmtId="168" fontId="44" fillId="4" borderId="23" xfId="4" applyNumberFormat="1" applyFont="1" applyFill="1" applyBorder="1" applyAlignment="1">
      <alignment horizontal="center" vertical="center"/>
    </xf>
    <xf numFmtId="3" fontId="44" fillId="4" borderId="23" xfId="4" applyNumberFormat="1" applyFont="1" applyFill="1" applyBorder="1" applyAlignment="1">
      <alignment horizontal="center" vertical="center"/>
    </xf>
    <xf numFmtId="3" fontId="44" fillId="4" borderId="0" xfId="4" applyNumberFormat="1" applyFont="1" applyFill="1" applyBorder="1" applyAlignment="1">
      <alignment horizontal="center" vertical="center"/>
    </xf>
    <xf numFmtId="169" fontId="44" fillId="4" borderId="23" xfId="4" applyNumberFormat="1" applyFont="1" applyFill="1" applyBorder="1" applyAlignment="1">
      <alignment horizontal="center" vertical="center"/>
    </xf>
    <xf numFmtId="169" fontId="44" fillId="4" borderId="0" xfId="4" applyNumberFormat="1" applyFont="1" applyFill="1" applyBorder="1" applyAlignment="1">
      <alignment horizontal="center" vertical="center"/>
    </xf>
    <xf numFmtId="0" fontId="45" fillId="9" borderId="20" xfId="4" applyFont="1" applyFill="1" applyBorder="1" applyAlignment="1">
      <alignment vertical="center"/>
    </xf>
    <xf numFmtId="165" fontId="44" fillId="4" borderId="23" xfId="9" applyNumberFormat="1" applyFont="1" applyFill="1" applyBorder="1" applyAlignment="1">
      <alignment horizontal="center" vertical="center"/>
    </xf>
    <xf numFmtId="165" fontId="44" fillId="4" borderId="0" xfId="9" applyNumberFormat="1" applyFont="1" applyFill="1" applyBorder="1" applyAlignment="1">
      <alignment horizontal="center" vertical="center"/>
    </xf>
    <xf numFmtId="170" fontId="44" fillId="4" borderId="23" xfId="4" applyNumberFormat="1" applyFont="1" applyFill="1" applyBorder="1" applyAlignment="1">
      <alignment horizontal="center" vertical="center"/>
    </xf>
    <xf numFmtId="170" fontId="44" fillId="4" borderId="0" xfId="4" applyNumberFormat="1" applyFont="1" applyFill="1" applyBorder="1" applyAlignment="1">
      <alignment horizontal="center" vertical="center"/>
    </xf>
    <xf numFmtId="9" fontId="44" fillId="4" borderId="23" xfId="0" applyNumberFormat="1" applyFont="1" applyFill="1" applyBorder="1" applyAlignment="1">
      <alignment horizontal="center" vertical="center"/>
    </xf>
    <xf numFmtId="9" fontId="44" fillId="4" borderId="0" xfId="0" applyNumberFormat="1" applyFont="1" applyFill="1" applyBorder="1" applyAlignment="1">
      <alignment horizontal="center" vertical="center"/>
    </xf>
    <xf numFmtId="9" fontId="44" fillId="4" borderId="23" xfId="9" applyNumberFormat="1" applyFont="1" applyFill="1" applyBorder="1" applyAlignment="1">
      <alignment horizontal="center" vertical="center"/>
    </xf>
    <xf numFmtId="9" fontId="44" fillId="4" borderId="0" xfId="9" applyNumberFormat="1" applyFont="1" applyFill="1" applyBorder="1" applyAlignment="1">
      <alignment horizontal="center" vertical="center"/>
    </xf>
    <xf numFmtId="0" fontId="44" fillId="9" borderId="24" xfId="4" applyFont="1" applyFill="1" applyBorder="1" applyAlignment="1">
      <alignment vertical="center"/>
    </xf>
    <xf numFmtId="9" fontId="44" fillId="4" borderId="25" xfId="9" applyNumberFormat="1" applyFont="1" applyFill="1" applyBorder="1" applyAlignment="1">
      <alignment horizontal="center" vertical="center"/>
    </xf>
    <xf numFmtId="9" fontId="44" fillId="4" borderId="26" xfId="9" applyNumberFormat="1" applyFont="1" applyFill="1" applyBorder="1" applyAlignment="1">
      <alignment horizontal="center" vertical="center"/>
    </xf>
    <xf numFmtId="0" fontId="24" fillId="9" borderId="20" xfId="4" applyFill="1" applyBorder="1"/>
    <xf numFmtId="0" fontId="24" fillId="4" borderId="21" xfId="4" applyFill="1" applyBorder="1" applyAlignment="1">
      <alignment horizontal="center"/>
    </xf>
    <xf numFmtId="0" fontId="42" fillId="8" borderId="13" xfId="4" applyFont="1" applyFill="1" applyBorder="1"/>
    <xf numFmtId="0" fontId="46" fillId="4" borderId="27" xfId="4" applyFont="1" applyFill="1" applyBorder="1" applyAlignment="1">
      <alignment horizontal="center"/>
    </xf>
    <xf numFmtId="0" fontId="46" fillId="4" borderId="12" xfId="4" applyFont="1" applyFill="1" applyBorder="1" applyAlignment="1">
      <alignment horizontal="center"/>
    </xf>
    <xf numFmtId="0" fontId="46" fillId="4" borderId="11" xfId="4" applyFont="1" applyFill="1" applyBorder="1" applyAlignment="1">
      <alignment horizontal="center"/>
    </xf>
    <xf numFmtId="0" fontId="24" fillId="9" borderId="20" xfId="4" applyFill="1" applyBorder="1" applyAlignment="1">
      <alignment vertic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9" fontId="44" fillId="4" borderId="21" xfId="9" applyNumberFormat="1" applyFont="1" applyFill="1" applyBorder="1" applyAlignment="1">
      <alignment horizontal="center" vertical="center"/>
    </xf>
    <xf numFmtId="9" fontId="44" fillId="4" borderId="23" xfId="4" applyNumberFormat="1" applyFont="1" applyFill="1" applyBorder="1" applyAlignment="1">
      <alignment horizontal="center" vertical="center"/>
    </xf>
    <xf numFmtId="9" fontId="44" fillId="4" borderId="21" xfId="4" applyNumberFormat="1" applyFont="1" applyFill="1" applyBorder="1" applyAlignment="1">
      <alignment horizontal="center" vertical="center"/>
    </xf>
    <xf numFmtId="9" fontId="44" fillId="4" borderId="25" xfId="4" applyNumberFormat="1" applyFont="1" applyFill="1" applyBorder="1" applyAlignment="1">
      <alignment horizontal="center" vertical="center"/>
    </xf>
    <xf numFmtId="9" fontId="44"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45" fillId="9" borderId="23" xfId="4" applyFont="1" applyFill="1" applyBorder="1" applyAlignment="1">
      <alignment vertical="center"/>
    </xf>
    <xf numFmtId="3" fontId="47" fillId="4" borderId="0" xfId="4" applyNumberFormat="1" applyFont="1" applyFill="1" applyBorder="1" applyAlignment="1">
      <alignment horizontal="center" vertical="center"/>
    </xf>
    <xf numFmtId="3" fontId="47" fillId="4" borderId="23" xfId="4" applyNumberFormat="1" applyFont="1" applyFill="1" applyBorder="1" applyAlignment="1">
      <alignment horizontal="center" vertical="center"/>
    </xf>
    <xf numFmtId="0" fontId="44" fillId="9" borderId="23" xfId="4" applyFont="1" applyFill="1" applyBorder="1" applyAlignment="1">
      <alignment vertical="center"/>
    </xf>
    <xf numFmtId="10" fontId="47" fillId="4" borderId="0" xfId="9" applyNumberFormat="1" applyFont="1" applyFill="1" applyBorder="1" applyAlignment="1">
      <alignment horizontal="center" vertical="center"/>
    </xf>
    <xf numFmtId="10" fontId="47" fillId="4" borderId="23" xfId="9" applyNumberFormat="1" applyFont="1" applyFill="1" applyBorder="1" applyAlignment="1">
      <alignment horizontal="center" vertical="center"/>
    </xf>
    <xf numFmtId="171" fontId="47" fillId="4" borderId="23" xfId="4" applyNumberFormat="1" applyFont="1" applyFill="1" applyBorder="1" applyAlignment="1">
      <alignment horizontal="center" vertical="center"/>
    </xf>
    <xf numFmtId="10" fontId="47" fillId="4" borderId="0" xfId="4" applyNumberFormat="1" applyFont="1" applyFill="1" applyBorder="1" applyAlignment="1">
      <alignment horizontal="center" vertical="center"/>
    </xf>
    <xf numFmtId="10" fontId="47" fillId="4" borderId="23" xfId="4" applyNumberFormat="1" applyFont="1" applyFill="1" applyBorder="1" applyAlignment="1">
      <alignment horizontal="center" vertical="center"/>
    </xf>
    <xf numFmtId="0" fontId="44" fillId="9" borderId="25" xfId="4" applyFont="1" applyFill="1" applyBorder="1" applyAlignment="1">
      <alignment vertical="center"/>
    </xf>
    <xf numFmtId="172" fontId="47" fillId="4" borderId="25" xfId="4" applyNumberFormat="1" applyFont="1" applyFill="1" applyBorder="1" applyAlignment="1">
      <alignment horizontal="center" vertical="center"/>
    </xf>
    <xf numFmtId="0" fontId="24" fillId="4" borderId="0" xfId="4" applyFill="1" applyBorder="1"/>
    <xf numFmtId="0" fontId="24" fillId="4" borderId="21" xfId="4" applyFill="1" applyBorder="1"/>
    <xf numFmtId="0" fontId="48" fillId="4" borderId="22" xfId="4" applyFont="1" applyFill="1" applyBorder="1" applyAlignment="1">
      <alignment horizontal="center"/>
    </xf>
    <xf numFmtId="0" fontId="48" fillId="4" borderId="0" xfId="4" applyFont="1" applyFill="1" applyBorder="1" applyAlignment="1">
      <alignment horizontal="center"/>
    </xf>
    <xf numFmtId="3" fontId="49" fillId="4" borderId="23" xfId="4" applyNumberFormat="1" applyFont="1" applyFill="1" applyBorder="1" applyAlignment="1">
      <alignment horizontal="center" vertical="center"/>
    </xf>
    <xf numFmtId="3" fontId="49" fillId="4" borderId="0" xfId="4" applyNumberFormat="1" applyFont="1" applyFill="1" applyBorder="1" applyAlignment="1">
      <alignment horizontal="center" vertical="center"/>
    </xf>
    <xf numFmtId="173" fontId="49" fillId="4" borderId="23" xfId="4" applyNumberFormat="1" applyFont="1" applyFill="1" applyBorder="1" applyAlignment="1">
      <alignment horizontal="center" vertical="center"/>
    </xf>
    <xf numFmtId="174" fontId="49" fillId="4" borderId="23" xfId="4" applyNumberFormat="1" applyFont="1" applyFill="1" applyBorder="1" applyAlignment="1">
      <alignment horizontal="center" vertical="center"/>
    </xf>
    <xf numFmtId="166" fontId="49" fillId="4" borderId="23" xfId="4" applyNumberFormat="1" applyFont="1" applyFill="1" applyBorder="1" applyAlignment="1">
      <alignment horizontal="center" vertical="center"/>
    </xf>
    <xf numFmtId="166" fontId="49" fillId="4" borderId="0" xfId="4" applyNumberFormat="1" applyFont="1" applyFill="1" applyBorder="1" applyAlignment="1">
      <alignment horizontal="center" vertical="center"/>
    </xf>
    <xf numFmtId="0" fontId="45" fillId="9" borderId="20" xfId="4" applyFont="1" applyFill="1" applyBorder="1" applyAlignment="1">
      <alignment vertical="center" wrapText="1"/>
    </xf>
    <xf numFmtId="0" fontId="48" fillId="9" borderId="20" xfId="4" applyFont="1" applyFill="1" applyBorder="1"/>
    <xf numFmtId="4" fontId="24" fillId="4" borderId="0" xfId="4" applyNumberFormat="1" applyFont="1" applyFill="1" applyBorder="1" applyAlignment="1">
      <alignment horizontal="center"/>
    </xf>
    <xf numFmtId="4" fontId="48"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8" fillId="4" borderId="11" xfId="4" applyNumberFormat="1" applyFont="1" applyFill="1" applyBorder="1" applyAlignment="1">
      <alignment horizontal="center"/>
    </xf>
    <xf numFmtId="0" fontId="24" fillId="9" borderId="28" xfId="4" applyFill="1" applyBorder="1"/>
    <xf numFmtId="0" fontId="48" fillId="4" borderId="28" xfId="4" applyFont="1" applyFill="1" applyBorder="1" applyAlignment="1">
      <alignment horizontal="center"/>
    </xf>
    <xf numFmtId="9" fontId="44" fillId="4" borderId="20" xfId="9" applyNumberFormat="1" applyFont="1" applyFill="1" applyBorder="1" applyAlignment="1">
      <alignment horizontal="center" vertical="center"/>
    </xf>
    <xf numFmtId="168" fontId="44" fillId="4" borderId="20" xfId="4" applyNumberFormat="1" applyFont="1" applyFill="1" applyBorder="1" applyAlignment="1">
      <alignment horizontal="center" vertical="center"/>
    </xf>
    <xf numFmtId="168" fontId="44" fillId="4" borderId="21" xfId="4" applyNumberFormat="1" applyFont="1" applyFill="1" applyBorder="1" applyAlignment="1">
      <alignment horizontal="center" vertical="center"/>
    </xf>
    <xf numFmtId="168" fontId="44" fillId="0" borderId="21" xfId="4" applyNumberFormat="1" applyFont="1" applyFill="1" applyBorder="1" applyAlignment="1">
      <alignment horizontal="center" vertical="center"/>
    </xf>
    <xf numFmtId="168" fontId="44" fillId="0" borderId="23" xfId="4" applyNumberFormat="1" applyFont="1" applyFill="1" applyBorder="1" applyAlignment="1">
      <alignment horizontal="center" vertical="center"/>
    </xf>
    <xf numFmtId="9" fontId="44" fillId="4" borderId="23" xfId="9" applyFont="1" applyFill="1" applyBorder="1" applyAlignment="1">
      <alignment horizontal="center" vertical="center"/>
    </xf>
    <xf numFmtId="9" fontId="44" fillId="4" borderId="0" xfId="9" applyFont="1" applyFill="1" applyBorder="1" applyAlignment="1">
      <alignment horizontal="center" vertical="center"/>
    </xf>
    <xf numFmtId="173" fontId="44" fillId="4" borderId="23" xfId="4" applyNumberFormat="1" applyFont="1" applyFill="1" applyBorder="1" applyAlignment="1">
      <alignment horizontal="center" vertical="center"/>
    </xf>
    <xf numFmtId="173" fontId="44" fillId="4" borderId="0" xfId="4" applyNumberFormat="1" applyFont="1" applyFill="1" applyBorder="1" applyAlignment="1">
      <alignment horizontal="center" vertical="center"/>
    </xf>
    <xf numFmtId="175" fontId="44" fillId="4" borderId="23" xfId="4" applyNumberFormat="1" applyFont="1" applyFill="1" applyBorder="1" applyAlignment="1">
      <alignment horizontal="center" vertical="center"/>
    </xf>
    <xf numFmtId="175" fontId="44" fillId="4" borderId="0" xfId="4" applyNumberFormat="1" applyFont="1" applyFill="1" applyBorder="1" applyAlignment="1">
      <alignment horizontal="center" vertical="center"/>
    </xf>
    <xf numFmtId="4" fontId="44" fillId="4" borderId="23" xfId="4" applyNumberFormat="1" applyFont="1" applyFill="1" applyBorder="1" applyAlignment="1">
      <alignment horizontal="center" vertical="center"/>
    </xf>
    <xf numFmtId="4" fontId="44" fillId="4" borderId="0" xfId="4" applyNumberFormat="1" applyFont="1" applyFill="1" applyBorder="1" applyAlignment="1">
      <alignment horizontal="center" vertical="center"/>
    </xf>
    <xf numFmtId="4" fontId="44" fillId="4" borderId="25" xfId="4" applyNumberFormat="1" applyFont="1" applyFill="1" applyBorder="1" applyAlignment="1">
      <alignment horizontal="center" vertical="center"/>
    </xf>
    <xf numFmtId="4" fontId="44" fillId="4" borderId="26"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8" fillId="9" borderId="21" xfId="4" applyNumberFormat="1" applyFont="1" applyFill="1" applyBorder="1" applyAlignment="1">
      <alignment horizontal="center"/>
    </xf>
    <xf numFmtId="0" fontId="2" fillId="9" borderId="20" xfId="4" applyFont="1" applyFill="1" applyBorder="1" applyAlignment="1">
      <alignment vertical="center"/>
    </xf>
    <xf numFmtId="0" fontId="2" fillId="9" borderId="0" xfId="4" applyFont="1" applyFill="1" applyBorder="1" applyAlignment="1">
      <alignment vertical="center"/>
    </xf>
    <xf numFmtId="0" fontId="2" fillId="9" borderId="21" xfId="4" applyFont="1" applyFill="1" applyBorder="1" applyAlignment="1">
      <alignment vertical="center"/>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4" fontId="49" fillId="4" borderId="20" xfId="4" applyNumberFormat="1" applyFont="1" applyFill="1" applyBorder="1" applyAlignment="1">
      <alignment horizontal="center" vertical="center" wrapText="1"/>
    </xf>
    <xf numFmtId="4" fontId="49" fillId="4" borderId="23" xfId="4"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20"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42" fillId="8" borderId="10" xfId="4" applyFont="1" applyFill="1" applyBorder="1" applyAlignment="1">
      <alignment horizontal="center"/>
    </xf>
    <xf numFmtId="0" fontId="42" fillId="8" borderId="12" xfId="4" applyFont="1" applyFill="1" applyBorder="1" applyAlignment="1">
      <alignment horizontal="center"/>
    </xf>
    <xf numFmtId="0" fontId="42" fillId="8" borderId="11" xfId="4" applyFont="1" applyFill="1" applyBorder="1" applyAlignment="1">
      <alignment horizontal="center"/>
    </xf>
    <xf numFmtId="4" fontId="14" fillId="4" borderId="24" xfId="2" applyNumberFormat="1" applyFill="1" applyBorder="1" applyAlignment="1">
      <alignment horizontal="center" vertical="center"/>
    </xf>
    <xf numFmtId="0" fontId="45" fillId="4" borderId="26" xfId="0" applyFont="1" applyFill="1" applyBorder="1" applyAlignment="1">
      <alignment horizontal="center" vertical="center"/>
    </xf>
    <xf numFmtId="0" fontId="45" fillId="4" borderId="9" xfId="0" applyFont="1" applyFill="1" applyBorder="1" applyAlignment="1">
      <alignment horizontal="center" vertical="center"/>
    </xf>
    <xf numFmtId="4" fontId="44" fillId="4" borderId="20" xfId="4" applyNumberFormat="1" applyFont="1" applyFill="1" applyBorder="1" applyAlignment="1">
      <alignment horizontal="center" vertical="center" wrapText="1"/>
    </xf>
    <xf numFmtId="0" fontId="45" fillId="4" borderId="0"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2" fillId="9" borderId="28" xfId="4"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4" fontId="49" fillId="4" borderId="20" xfId="4" applyNumberFormat="1" applyFont="1" applyFill="1" applyBorder="1" applyAlignment="1">
      <alignment horizontal="center" vertical="center" wrapText="1"/>
    </xf>
    <xf numFmtId="0" fontId="2" fillId="9" borderId="24" xfId="4"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xdr:colOff>
      <xdr:row>0</xdr:row>
      <xdr:rowOff>35718</xdr:rowOff>
    </xdr:from>
    <xdr:to>
      <xdr:col>0</xdr:col>
      <xdr:colOff>490537</xdr:colOff>
      <xdr:row>2</xdr:row>
      <xdr:rowOff>107156</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
          <a:ext cx="419100"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0" t="s">
        <v>1716</v>
      </c>
      <c r="F6" s="280"/>
      <c r="G6" s="280"/>
      <c r="H6" s="7"/>
      <c r="I6" s="7"/>
      <c r="J6" s="8"/>
    </row>
    <row r="7" spans="2:10" ht="26.25" x14ac:dyDescent="0.25">
      <c r="B7" s="6"/>
      <c r="C7" s="7"/>
      <c r="D7" s="7"/>
      <c r="E7" s="7"/>
      <c r="F7" s="11" t="s">
        <v>557</v>
      </c>
      <c r="G7" s="7"/>
      <c r="H7" s="7"/>
      <c r="I7" s="7"/>
      <c r="J7" s="8"/>
    </row>
    <row r="8" spans="2:10" ht="26.25" x14ac:dyDescent="0.25">
      <c r="B8" s="6"/>
      <c r="C8" s="7"/>
      <c r="D8" s="7"/>
      <c r="E8" s="7"/>
      <c r="F8" s="11" t="s">
        <v>1720</v>
      </c>
      <c r="G8" s="7"/>
      <c r="H8" s="7"/>
      <c r="I8" s="7"/>
      <c r="J8" s="8"/>
    </row>
    <row r="9" spans="2:10" ht="21" x14ac:dyDescent="0.25">
      <c r="B9" s="6"/>
      <c r="C9" s="7"/>
      <c r="D9" s="7"/>
      <c r="E9" s="7"/>
      <c r="F9" s="12" t="s">
        <v>1721</v>
      </c>
      <c r="G9" s="7"/>
      <c r="H9" s="7"/>
      <c r="I9" s="7"/>
      <c r="J9" s="8"/>
    </row>
    <row r="10" spans="2:10" ht="21" x14ac:dyDescent="0.25">
      <c r="B10" s="6"/>
      <c r="C10" s="7"/>
      <c r="D10" s="7"/>
      <c r="E10" s="7"/>
      <c r="F10" s="12" t="s">
        <v>1722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83" t="s">
        <v>15</v>
      </c>
      <c r="E24" s="284" t="s">
        <v>16</v>
      </c>
      <c r="F24" s="284"/>
      <c r="G24" s="284"/>
      <c r="H24" s="284"/>
      <c r="I24" s="7"/>
      <c r="J24" s="8"/>
    </row>
    <row r="25" spans="2:10" x14ac:dyDescent="0.25">
      <c r="B25" s="6"/>
      <c r="C25" s="7"/>
      <c r="D25" s="7"/>
      <c r="E25" s="15"/>
      <c r="F25" s="15"/>
      <c r="G25" s="15"/>
      <c r="H25" s="7"/>
      <c r="I25" s="7"/>
      <c r="J25" s="8"/>
    </row>
    <row r="26" spans="2:10" x14ac:dyDescent="0.25">
      <c r="B26" s="6"/>
      <c r="C26" s="7"/>
      <c r="D26" s="283" t="s">
        <v>17</v>
      </c>
      <c r="E26" s="284"/>
      <c r="F26" s="284"/>
      <c r="G26" s="284"/>
      <c r="H26" s="284"/>
      <c r="I26" s="7"/>
      <c r="J26" s="8"/>
    </row>
    <row r="27" spans="2:10" x14ac:dyDescent="0.25">
      <c r="B27" s="6"/>
      <c r="C27" s="7"/>
      <c r="D27" s="16"/>
      <c r="E27" s="16"/>
      <c r="F27" s="16"/>
      <c r="G27" s="16"/>
      <c r="H27" s="16"/>
      <c r="I27" s="7"/>
      <c r="J27" s="8"/>
    </row>
    <row r="28" spans="2:10" x14ac:dyDescent="0.25">
      <c r="B28" s="6"/>
      <c r="C28" s="7"/>
      <c r="D28" s="283" t="s">
        <v>18</v>
      </c>
      <c r="E28" s="284" t="s">
        <v>16</v>
      </c>
      <c r="F28" s="284"/>
      <c r="G28" s="284"/>
      <c r="H28" s="284"/>
      <c r="I28" s="7"/>
      <c r="J28" s="8"/>
    </row>
    <row r="29" spans="2:10" x14ac:dyDescent="0.25">
      <c r="B29" s="6"/>
      <c r="C29" s="7"/>
      <c r="D29" s="16"/>
      <c r="E29" s="16"/>
      <c r="F29" s="16"/>
      <c r="G29" s="16"/>
      <c r="H29" s="16"/>
      <c r="I29" s="7"/>
      <c r="J29" s="8"/>
    </row>
    <row r="30" spans="2:10" x14ac:dyDescent="0.25">
      <c r="B30" s="6"/>
      <c r="C30" s="7"/>
      <c r="D30" s="283" t="s">
        <v>19</v>
      </c>
      <c r="E30" s="284" t="s">
        <v>16</v>
      </c>
      <c r="F30" s="284"/>
      <c r="G30" s="284"/>
      <c r="H30" s="284"/>
      <c r="I30" s="7"/>
      <c r="J30" s="8"/>
    </row>
    <row r="31" spans="2:10" x14ac:dyDescent="0.25">
      <c r="B31" s="6"/>
      <c r="C31" s="7"/>
      <c r="D31" s="16"/>
      <c r="E31" s="16"/>
      <c r="F31" s="16"/>
      <c r="G31" s="16"/>
      <c r="H31" s="16"/>
      <c r="I31" s="7"/>
      <c r="J31" s="8"/>
    </row>
    <row r="32" spans="2:10" x14ac:dyDescent="0.25">
      <c r="B32" s="6"/>
      <c r="C32" s="7"/>
      <c r="D32" s="283" t="s">
        <v>20</v>
      </c>
      <c r="E32" s="284" t="s">
        <v>16</v>
      </c>
      <c r="F32" s="284"/>
      <c r="G32" s="284"/>
      <c r="H32" s="284"/>
      <c r="I32" s="7"/>
      <c r="J32" s="8"/>
    </row>
    <row r="33" spans="2:10" x14ac:dyDescent="0.25">
      <c r="B33" s="6"/>
      <c r="C33" s="7"/>
      <c r="D33" s="15"/>
      <c r="E33" s="15"/>
      <c r="F33" s="15"/>
      <c r="G33" s="15"/>
      <c r="H33" s="15"/>
      <c r="I33" s="7"/>
      <c r="J33" s="8"/>
    </row>
    <row r="34" spans="2:10" x14ac:dyDescent="0.25">
      <c r="B34" s="6"/>
      <c r="C34" s="7"/>
      <c r="D34" s="283" t="s">
        <v>21</v>
      </c>
      <c r="E34" s="284" t="s">
        <v>16</v>
      </c>
      <c r="F34" s="284"/>
      <c r="G34" s="284"/>
      <c r="H34" s="284"/>
      <c r="I34" s="7"/>
      <c r="J34" s="8"/>
    </row>
    <row r="35" spans="2:10" x14ac:dyDescent="0.25">
      <c r="B35" s="6"/>
      <c r="C35" s="7"/>
      <c r="D35" s="7"/>
      <c r="E35" s="7"/>
      <c r="F35" s="7"/>
      <c r="G35" s="7"/>
      <c r="H35" s="7"/>
      <c r="I35" s="7"/>
      <c r="J35" s="8"/>
    </row>
    <row r="36" spans="2:10" x14ac:dyDescent="0.25">
      <c r="B36" s="6"/>
      <c r="C36" s="7"/>
      <c r="D36" s="281" t="s">
        <v>22</v>
      </c>
      <c r="E36" s="282"/>
      <c r="F36" s="282"/>
      <c r="G36" s="282"/>
      <c r="H36" s="282"/>
      <c r="I36" s="7"/>
      <c r="J36" s="8"/>
    </row>
    <row r="37" spans="2:10" x14ac:dyDescent="0.25">
      <c r="B37" s="6"/>
      <c r="C37" s="7"/>
      <c r="D37" s="7"/>
      <c r="E37" s="7"/>
      <c r="F37" s="14"/>
      <c r="G37" s="7"/>
      <c r="H37" s="7"/>
      <c r="I37" s="7"/>
      <c r="J37" s="8"/>
    </row>
    <row r="38" spans="2:10" x14ac:dyDescent="0.25">
      <c r="B38" s="6"/>
      <c r="C38" s="7"/>
      <c r="D38" s="281" t="s">
        <v>1669</v>
      </c>
      <c r="E38" s="282"/>
      <c r="F38" s="282"/>
      <c r="G38" s="282"/>
      <c r="H38" s="282"/>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24" sqref="C32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1670</v>
      </c>
      <c r="B1" s="147"/>
      <c r="C1" s="23"/>
      <c r="D1" s="23"/>
      <c r="E1" s="23"/>
      <c r="F1" s="155" t="s">
        <v>1713</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557</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71" t="s">
        <v>1724</v>
      </c>
      <c r="E16" s="31"/>
      <c r="F16" s="31"/>
      <c r="H16" s="23"/>
      <c r="L16" s="23"/>
      <c r="M16" s="23"/>
    </row>
    <row r="17" spans="1:13" x14ac:dyDescent="0.25">
      <c r="A17" s="25" t="s">
        <v>40</v>
      </c>
      <c r="B17" s="39" t="s">
        <v>41</v>
      </c>
      <c r="C17" s="176">
        <v>43826</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1725</v>
      </c>
      <c r="D27" s="42"/>
      <c r="E27" s="42"/>
      <c r="F27" s="42"/>
      <c r="H27" s="23"/>
      <c r="L27" s="23"/>
      <c r="M27" s="23"/>
    </row>
    <row r="28" spans="1:13" x14ac:dyDescent="0.25">
      <c r="A28" s="25" t="s">
        <v>54</v>
      </c>
      <c r="B28" s="41" t="s">
        <v>55</v>
      </c>
      <c r="C28" s="25" t="s">
        <v>1725</v>
      </c>
      <c r="D28" s="42"/>
      <c r="E28" s="42"/>
      <c r="F28" s="42"/>
      <c r="H28" s="23"/>
      <c r="L28" s="23"/>
      <c r="M28" s="23"/>
    </row>
    <row r="29" spans="1:13" x14ac:dyDescent="0.25">
      <c r="A29" s="25" t="s">
        <v>56</v>
      </c>
      <c r="B29" s="41" t="s">
        <v>57</v>
      </c>
      <c r="C29" s="71" t="s">
        <v>1726</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4" hidden="1" outlineLevel="1" x14ac:dyDescent="0.25">
      <c r="A33" s="25" t="s">
        <v>61</v>
      </c>
      <c r="B33" s="41"/>
      <c r="E33" s="42"/>
      <c r="F33" s="42"/>
      <c r="H33" s="23"/>
      <c r="L33" s="23"/>
      <c r="M33" s="23"/>
    </row>
    <row r="34" spans="1:14" hidden="1" outlineLevel="1" x14ac:dyDescent="0.25">
      <c r="A34" s="25" t="s">
        <v>62</v>
      </c>
      <c r="B34" s="41"/>
      <c r="E34" s="42"/>
      <c r="F34" s="42"/>
      <c r="H34" s="23"/>
      <c r="L34" s="23"/>
      <c r="M34" s="23"/>
    </row>
    <row r="35" spans="1:14" hidden="1" outlineLevel="1" x14ac:dyDescent="0.25">
      <c r="A35" s="25" t="s">
        <v>63</v>
      </c>
      <c r="B35" s="43"/>
      <c r="E35" s="42"/>
      <c r="F35" s="42"/>
      <c r="H35" s="23"/>
      <c r="L35" s="23"/>
      <c r="M35" s="23"/>
    </row>
    <row r="36" spans="1:14" ht="18.75" collapsed="1"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50">
        <f>(14571129689.73+20027154.15)/1000000</f>
        <v>14591.156843879999</v>
      </c>
      <c r="F38" s="42"/>
      <c r="H38" s="23"/>
      <c r="L38" s="23"/>
      <c r="M38" s="23"/>
    </row>
    <row r="39" spans="1:14" x14ac:dyDescent="0.25">
      <c r="A39" s="25" t="s">
        <v>66</v>
      </c>
      <c r="B39" s="42" t="s">
        <v>67</v>
      </c>
      <c r="C39" s="150">
        <v>9425</v>
      </c>
      <c r="F39" s="42"/>
      <c r="H39" s="23"/>
      <c r="L39" s="23"/>
      <c r="M39" s="23"/>
      <c r="N39" s="55"/>
    </row>
    <row r="40" spans="1:14" outlineLevel="1" x14ac:dyDescent="0.25">
      <c r="A40" s="25" t="s">
        <v>68</v>
      </c>
      <c r="B40" s="48" t="s">
        <v>69</v>
      </c>
      <c r="C40" s="150" t="s">
        <v>1342</v>
      </c>
      <c r="F40" s="42"/>
      <c r="H40" s="23"/>
      <c r="L40" s="23"/>
      <c r="M40" s="23"/>
      <c r="N40" s="55"/>
    </row>
    <row r="41" spans="1:14" outlineLevel="1" x14ac:dyDescent="0.25">
      <c r="A41" s="25" t="s">
        <v>71</v>
      </c>
      <c r="B41" s="48" t="s">
        <v>72</v>
      </c>
      <c r="C41" s="150" t="s">
        <v>1342</v>
      </c>
      <c r="F41" s="42"/>
      <c r="H41" s="23"/>
      <c r="L41" s="23"/>
      <c r="M41" s="23"/>
      <c r="N41" s="55"/>
    </row>
    <row r="42" spans="1:14" hidden="1" outlineLevel="1" x14ac:dyDescent="0.25">
      <c r="A42" s="25" t="s">
        <v>73</v>
      </c>
      <c r="B42" s="48"/>
      <c r="C42" s="150"/>
      <c r="F42" s="42"/>
      <c r="H42" s="23"/>
      <c r="L42" s="23"/>
      <c r="M42" s="23"/>
      <c r="N42" s="55"/>
    </row>
    <row r="43" spans="1:14" hidden="1" outlineLevel="1" x14ac:dyDescent="0.25">
      <c r="A43" s="55" t="s">
        <v>1717</v>
      </c>
      <c r="B43" s="42"/>
      <c r="F43" s="42"/>
      <c r="H43" s="23"/>
      <c r="L43" s="23"/>
      <c r="M43" s="23"/>
      <c r="N43" s="55"/>
    </row>
    <row r="44" spans="1:14" ht="15" customHeight="1" collapsed="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44">
        <v>0.05</v>
      </c>
      <c r="D45" s="144">
        <f>IF(OR(C38="[For completion]",C39="[For completion]"),"Please complete G.3.1.1 and G.3.1.2",(C38/C39-1))</f>
        <v>0.54813335213580894</v>
      </c>
      <c r="E45" s="144"/>
      <c r="F45" s="144">
        <v>0.15</v>
      </c>
      <c r="G45" s="25" t="s">
        <v>1727</v>
      </c>
      <c r="H45" s="23"/>
      <c r="L45" s="23"/>
      <c r="M45" s="23"/>
      <c r="N45" s="55"/>
    </row>
    <row r="46" spans="1:14" hidden="1" outlineLevel="1" x14ac:dyDescent="0.25">
      <c r="A46" s="25" t="s">
        <v>79</v>
      </c>
      <c r="B46" s="40" t="s">
        <v>80</v>
      </c>
      <c r="C46" s="144"/>
      <c r="D46" s="144"/>
      <c r="E46" s="144"/>
      <c r="F46" s="144"/>
      <c r="G46" s="62"/>
      <c r="H46" s="23"/>
      <c r="L46" s="23"/>
      <c r="M46" s="23"/>
      <c r="N46" s="55"/>
    </row>
    <row r="47" spans="1:14" hidden="1" outlineLevel="1" x14ac:dyDescent="0.25">
      <c r="A47" s="25" t="s">
        <v>81</v>
      </c>
      <c r="B47" s="40" t="s">
        <v>82</v>
      </c>
      <c r="C47" s="144"/>
      <c r="D47" s="144"/>
      <c r="E47" s="144"/>
      <c r="F47" s="144"/>
      <c r="G47" s="62"/>
      <c r="H47" s="23"/>
      <c r="L47" s="23"/>
      <c r="M47" s="23"/>
      <c r="N47" s="55"/>
    </row>
    <row r="48" spans="1:14" hidden="1" outlineLevel="1" x14ac:dyDescent="0.25">
      <c r="A48" s="25" t="s">
        <v>83</v>
      </c>
      <c r="B48" s="40"/>
      <c r="C48" s="62"/>
      <c r="D48" s="62"/>
      <c r="E48" s="62"/>
      <c r="F48" s="62"/>
      <c r="G48" s="62"/>
      <c r="H48" s="23"/>
      <c r="L48" s="23"/>
      <c r="M48" s="23"/>
      <c r="N48" s="55"/>
    </row>
    <row r="49" spans="1:14" hidden="1" outlineLevel="1" x14ac:dyDescent="0.25">
      <c r="A49" s="25" t="s">
        <v>84</v>
      </c>
      <c r="B49" s="40"/>
      <c r="C49" s="62"/>
      <c r="D49" s="62"/>
      <c r="E49" s="62"/>
      <c r="F49" s="62"/>
      <c r="G49" s="62"/>
      <c r="H49" s="23"/>
      <c r="L49" s="23"/>
      <c r="M49" s="23"/>
      <c r="N49" s="55"/>
    </row>
    <row r="50" spans="1:14" hidden="1" outlineLevel="1" x14ac:dyDescent="0.25">
      <c r="A50" s="25" t="s">
        <v>85</v>
      </c>
      <c r="B50" s="40"/>
      <c r="C50" s="62"/>
      <c r="D50" s="62"/>
      <c r="E50" s="62"/>
      <c r="F50" s="62"/>
      <c r="G50" s="62"/>
      <c r="H50" s="23"/>
      <c r="L50" s="23"/>
      <c r="M50" s="23"/>
      <c r="N50" s="55"/>
    </row>
    <row r="51" spans="1:14" hidden="1" outlineLevel="1" x14ac:dyDescent="0.25">
      <c r="A51" s="25" t="s">
        <v>86</v>
      </c>
      <c r="B51" s="40"/>
      <c r="C51" s="62"/>
      <c r="D51" s="62"/>
      <c r="E51" s="62"/>
      <c r="F51" s="62"/>
      <c r="G51" s="62"/>
      <c r="H51" s="23"/>
      <c r="L51" s="23"/>
      <c r="M51" s="23"/>
      <c r="N51" s="55"/>
    </row>
    <row r="52" spans="1:14" ht="15" customHeight="1" collapsed="1" x14ac:dyDescent="0.25">
      <c r="A52" s="44"/>
      <c r="B52" s="45" t="s">
        <v>87</v>
      </c>
      <c r="C52" s="44" t="s">
        <v>65</v>
      </c>
      <c r="D52" s="44"/>
      <c r="E52" s="46"/>
      <c r="F52" s="47" t="s">
        <v>88</v>
      </c>
      <c r="G52" s="47"/>
      <c r="H52" s="23"/>
      <c r="L52" s="23"/>
      <c r="M52" s="23"/>
      <c r="N52" s="55"/>
    </row>
    <row r="53" spans="1:14" x14ac:dyDescent="0.25">
      <c r="A53" s="25" t="s">
        <v>89</v>
      </c>
      <c r="B53" s="42" t="s">
        <v>90</v>
      </c>
      <c r="C53" s="150">
        <f>14571129689.73/1000000</f>
        <v>14571.12968973</v>
      </c>
      <c r="E53" s="50"/>
      <c r="F53" s="159">
        <f>IF($C$58=0,"",IF(C53="[for completion]","",C53/$C$58))</f>
        <v>0.99862744576291762</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150">
        <f>20027154.15/1000000</f>
        <v>20.027154149999998</v>
      </c>
      <c r="E56" s="50"/>
      <c r="F56" s="167">
        <f t="shared" si="0"/>
        <v>1.3725542370823071E-3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14591.15684388</v>
      </c>
      <c r="D58" s="50"/>
      <c r="E58" s="50"/>
      <c r="F58" s="160">
        <f>SUM(F53:F57)</f>
        <v>0.99999999999999989</v>
      </c>
      <c r="G58" s="51"/>
      <c r="H58" s="23"/>
      <c r="L58" s="23"/>
      <c r="M58" s="23"/>
      <c r="N58" s="55"/>
    </row>
    <row r="59" spans="1:14" hidden="1" outlineLevel="1" x14ac:dyDescent="0.25">
      <c r="A59" s="25" t="s">
        <v>101</v>
      </c>
      <c r="B59" s="54" t="s">
        <v>102</v>
      </c>
      <c r="C59" s="150"/>
      <c r="E59" s="50"/>
      <c r="F59" s="159">
        <f t="shared" ref="F59:F64" si="1">IF($C$58=0,"",IF(C59="[for completion]","",C59/$C$58))</f>
        <v>0</v>
      </c>
      <c r="G59" s="51"/>
      <c r="H59" s="23"/>
      <c r="L59" s="23"/>
      <c r="M59" s="23"/>
      <c r="N59" s="55"/>
    </row>
    <row r="60" spans="1:14" hidden="1" outlineLevel="1" x14ac:dyDescent="0.25">
      <c r="A60" s="25" t="s">
        <v>103</v>
      </c>
      <c r="B60" s="54" t="s">
        <v>102</v>
      </c>
      <c r="C60" s="150"/>
      <c r="E60" s="50"/>
      <c r="F60" s="159">
        <f t="shared" si="1"/>
        <v>0</v>
      </c>
      <c r="G60" s="51"/>
      <c r="H60" s="23"/>
      <c r="L60" s="23"/>
      <c r="M60" s="23"/>
      <c r="N60" s="55"/>
    </row>
    <row r="61" spans="1:14" hidden="1" outlineLevel="1" x14ac:dyDescent="0.25">
      <c r="A61" s="25" t="s">
        <v>104</v>
      </c>
      <c r="B61" s="54" t="s">
        <v>102</v>
      </c>
      <c r="C61" s="150"/>
      <c r="E61" s="50"/>
      <c r="F61" s="159">
        <f t="shared" si="1"/>
        <v>0</v>
      </c>
      <c r="G61" s="51"/>
      <c r="H61" s="23"/>
      <c r="L61" s="23"/>
      <c r="M61" s="23"/>
      <c r="N61" s="55"/>
    </row>
    <row r="62" spans="1:14" hidden="1" outlineLevel="1" x14ac:dyDescent="0.25">
      <c r="A62" s="25" t="s">
        <v>105</v>
      </c>
      <c r="B62" s="54" t="s">
        <v>102</v>
      </c>
      <c r="C62" s="150"/>
      <c r="E62" s="50"/>
      <c r="F62" s="159">
        <f t="shared" si="1"/>
        <v>0</v>
      </c>
      <c r="G62" s="51"/>
      <c r="H62" s="23"/>
      <c r="L62" s="23"/>
      <c r="M62" s="23"/>
      <c r="N62" s="55"/>
    </row>
    <row r="63" spans="1:14" hidden="1" outlineLevel="1" x14ac:dyDescent="0.25">
      <c r="A63" s="25" t="s">
        <v>106</v>
      </c>
      <c r="B63" s="54" t="s">
        <v>102</v>
      </c>
      <c r="C63" s="150"/>
      <c r="E63" s="50"/>
      <c r="F63" s="159">
        <f t="shared" si="1"/>
        <v>0</v>
      </c>
      <c r="G63" s="51"/>
      <c r="H63" s="23"/>
      <c r="L63" s="23"/>
      <c r="M63" s="23"/>
      <c r="N63" s="55"/>
    </row>
    <row r="64" spans="1:14" hidden="1" outlineLevel="1" x14ac:dyDescent="0.25">
      <c r="A64" s="25" t="s">
        <v>107</v>
      </c>
      <c r="B64" s="54" t="s">
        <v>102</v>
      </c>
      <c r="C64" s="153"/>
      <c r="D64" s="55"/>
      <c r="E64" s="55"/>
      <c r="F64" s="159">
        <f t="shared" si="1"/>
        <v>0</v>
      </c>
      <c r="G64" s="53"/>
      <c r="H64" s="23"/>
      <c r="L64" s="23"/>
      <c r="M64" s="23"/>
      <c r="N64" s="55"/>
    </row>
    <row r="65" spans="1:14" ht="15" customHeight="1" collapsed="1" x14ac:dyDescent="0.25">
      <c r="A65" s="44"/>
      <c r="B65" s="45" t="s">
        <v>108</v>
      </c>
      <c r="C65" s="98" t="s">
        <v>1530</v>
      </c>
      <c r="D65" s="98" t="s">
        <v>1531</v>
      </c>
      <c r="E65" s="46"/>
      <c r="F65" s="47" t="s">
        <v>109</v>
      </c>
      <c r="G65" s="56" t="s">
        <v>110</v>
      </c>
      <c r="H65" s="23"/>
      <c r="L65" s="23"/>
      <c r="M65" s="23"/>
      <c r="N65" s="55"/>
    </row>
    <row r="66" spans="1:14" x14ac:dyDescent="0.25">
      <c r="A66" s="25" t="s">
        <v>111</v>
      </c>
      <c r="B66" s="42" t="s">
        <v>1603</v>
      </c>
      <c r="C66" s="154">
        <v>19.136093123607136</v>
      </c>
      <c r="D66" s="154" t="s">
        <v>1342</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1690</v>
      </c>
      <c r="C70" s="150">
        <v>844.9636396929892</v>
      </c>
      <c r="D70" s="150" t="s">
        <v>1342</v>
      </c>
      <c r="E70" s="21"/>
      <c r="F70" s="159">
        <f t="shared" ref="F70:F76" si="2">IF($C$77=0,"",IF(C70="[for completion]","",C70/$C$77))</f>
        <v>5.7988890201734651E-2</v>
      </c>
      <c r="G70" s="159" t="str">
        <f>IF($D$77=0,"",IF(D70="[Mark as ND1 if not relevant]","",D70/$D$77))</f>
        <v/>
      </c>
      <c r="H70" s="23"/>
      <c r="L70" s="23"/>
      <c r="M70" s="23"/>
      <c r="N70" s="55"/>
    </row>
    <row r="71" spans="1:14" x14ac:dyDescent="0.25">
      <c r="A71" s="25" t="s">
        <v>115</v>
      </c>
      <c r="B71" s="140" t="s">
        <v>1691</v>
      </c>
      <c r="C71" s="150">
        <v>833.97357728927443</v>
      </c>
      <c r="D71" s="150" t="s">
        <v>1342</v>
      </c>
      <c r="E71" s="21"/>
      <c r="F71" s="159">
        <f t="shared" si="2"/>
        <v>5.7234654762360261E-2</v>
      </c>
      <c r="G71" s="159" t="str">
        <f t="shared" ref="G71:G76" si="3">IF($D$77=0,"",IF(D71="[Mark as ND1 if not relevant]","",D71/$D$77))</f>
        <v/>
      </c>
      <c r="H71" s="23"/>
      <c r="L71" s="23"/>
      <c r="M71" s="23"/>
      <c r="N71" s="55"/>
    </row>
    <row r="72" spans="1:14" x14ac:dyDescent="0.25">
      <c r="A72" s="25" t="s">
        <v>116</v>
      </c>
      <c r="B72" s="139" t="s">
        <v>1692</v>
      </c>
      <c r="C72" s="150">
        <v>820.41096978774578</v>
      </c>
      <c r="D72" s="150" t="s">
        <v>1342</v>
      </c>
      <c r="E72" s="21"/>
      <c r="F72" s="159">
        <f t="shared" si="2"/>
        <v>5.6303868489070291E-2</v>
      </c>
      <c r="G72" s="159" t="str">
        <f t="shared" si="3"/>
        <v/>
      </c>
      <c r="H72" s="23"/>
      <c r="L72" s="23"/>
      <c r="M72" s="23"/>
      <c r="N72" s="55"/>
    </row>
    <row r="73" spans="1:14" x14ac:dyDescent="0.25">
      <c r="A73" s="25" t="s">
        <v>117</v>
      </c>
      <c r="B73" s="139" t="s">
        <v>1693</v>
      </c>
      <c r="C73" s="150">
        <v>803.83956131816785</v>
      </c>
      <c r="D73" s="150" t="s">
        <v>1342</v>
      </c>
      <c r="E73" s="21"/>
      <c r="F73" s="159">
        <f t="shared" si="2"/>
        <v>5.5166591639406549E-2</v>
      </c>
      <c r="G73" s="159" t="str">
        <f t="shared" si="3"/>
        <v/>
      </c>
      <c r="H73" s="23"/>
      <c r="L73" s="23"/>
      <c r="M73" s="23"/>
      <c r="N73" s="55"/>
    </row>
    <row r="74" spans="1:14" x14ac:dyDescent="0.25">
      <c r="A74" s="25" t="s">
        <v>118</v>
      </c>
      <c r="B74" s="139" t="s">
        <v>1694</v>
      </c>
      <c r="C74" s="150">
        <v>787.05938628819968</v>
      </c>
      <c r="D74" s="150" t="s">
        <v>1342</v>
      </c>
      <c r="E74" s="21"/>
      <c r="F74" s="159">
        <f t="shared" si="2"/>
        <v>5.4014987378976753E-2</v>
      </c>
      <c r="G74" s="159" t="str">
        <f t="shared" si="3"/>
        <v/>
      </c>
      <c r="H74" s="23"/>
      <c r="L74" s="23"/>
      <c r="M74" s="23"/>
      <c r="N74" s="55"/>
    </row>
    <row r="75" spans="1:14" x14ac:dyDescent="0.25">
      <c r="A75" s="25" t="s">
        <v>119</v>
      </c>
      <c r="B75" s="139" t="s">
        <v>1695</v>
      </c>
      <c r="C75" s="150">
        <v>3591.5640551313877</v>
      </c>
      <c r="D75" s="150" t="s">
        <v>1342</v>
      </c>
      <c r="E75" s="21"/>
      <c r="F75" s="159">
        <f t="shared" si="2"/>
        <v>0.24648494190967135</v>
      </c>
      <c r="G75" s="159" t="str">
        <f t="shared" si="3"/>
        <v/>
      </c>
      <c r="H75" s="23"/>
      <c r="L75" s="23"/>
      <c r="M75" s="23"/>
      <c r="N75" s="55"/>
    </row>
    <row r="76" spans="1:14" x14ac:dyDescent="0.25">
      <c r="A76" s="25" t="s">
        <v>120</v>
      </c>
      <c r="B76" s="139" t="s">
        <v>1696</v>
      </c>
      <c r="C76" s="150">
        <v>6889.3185002222399</v>
      </c>
      <c r="D76" s="150" t="s">
        <v>1342</v>
      </c>
      <c r="E76" s="21"/>
      <c r="F76" s="159">
        <f t="shared" si="2"/>
        <v>0.47280606561878008</v>
      </c>
      <c r="G76" s="159" t="str">
        <f t="shared" si="3"/>
        <v/>
      </c>
      <c r="H76" s="23"/>
      <c r="L76" s="23"/>
      <c r="M76" s="23"/>
      <c r="N76" s="55"/>
    </row>
    <row r="77" spans="1:14" x14ac:dyDescent="0.25">
      <c r="A77" s="25" t="s">
        <v>121</v>
      </c>
      <c r="B77" s="59" t="s">
        <v>100</v>
      </c>
      <c r="C77" s="152">
        <f>SUM(C70:C76)</f>
        <v>14571.129689730005</v>
      </c>
      <c r="D77" s="152">
        <f>SUM(D70:D76)</f>
        <v>0</v>
      </c>
      <c r="E77" s="42"/>
      <c r="F77" s="160">
        <f>SUM(F70:F76)</f>
        <v>0.99999999999999978</v>
      </c>
      <c r="G77" s="160">
        <f>SUM(G70:G76)</f>
        <v>0</v>
      </c>
      <c r="H77" s="23"/>
      <c r="L77" s="23"/>
      <c r="M77" s="23"/>
      <c r="N77" s="55"/>
    </row>
    <row r="78" spans="1:14" hidden="1"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hidden="1"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hidden="1" outlineLevel="1" x14ac:dyDescent="0.25">
      <c r="A80" s="25" t="s">
        <v>126</v>
      </c>
      <c r="B80" s="60" t="s">
        <v>127</v>
      </c>
      <c r="C80" s="152"/>
      <c r="D80" s="152"/>
      <c r="E80" s="42"/>
      <c r="F80" s="159">
        <f t="shared" si="5"/>
        <v>0</v>
      </c>
      <c r="G80" s="159" t="str">
        <f t="shared" si="4"/>
        <v/>
      </c>
      <c r="H80" s="23"/>
      <c r="L80" s="23"/>
      <c r="M80" s="23"/>
      <c r="N80" s="55"/>
    </row>
    <row r="81" spans="1:14" hidden="1" outlineLevel="1" x14ac:dyDescent="0.25">
      <c r="A81" s="25" t="s">
        <v>128</v>
      </c>
      <c r="B81" s="60" t="s">
        <v>129</v>
      </c>
      <c r="C81" s="152"/>
      <c r="D81" s="152"/>
      <c r="E81" s="42"/>
      <c r="F81" s="159">
        <f t="shared" si="5"/>
        <v>0</v>
      </c>
      <c r="G81" s="159" t="str">
        <f t="shared" si="4"/>
        <v/>
      </c>
      <c r="H81" s="23"/>
      <c r="L81" s="23"/>
      <c r="M81" s="23"/>
      <c r="N81" s="55"/>
    </row>
    <row r="82" spans="1:14" hidden="1" outlineLevel="1" x14ac:dyDescent="0.25">
      <c r="A82" s="25" t="s">
        <v>130</v>
      </c>
      <c r="B82" s="60" t="s">
        <v>131</v>
      </c>
      <c r="C82" s="152"/>
      <c r="D82" s="152"/>
      <c r="E82" s="42"/>
      <c r="F82" s="159">
        <f t="shared" si="5"/>
        <v>0</v>
      </c>
      <c r="G82" s="159" t="str">
        <f t="shared" si="4"/>
        <v/>
      </c>
      <c r="H82" s="23"/>
      <c r="L82" s="23"/>
      <c r="M82" s="23"/>
      <c r="N82" s="55"/>
    </row>
    <row r="83" spans="1:14" hidden="1" outlineLevel="1" x14ac:dyDescent="0.25">
      <c r="A83" s="25" t="s">
        <v>132</v>
      </c>
      <c r="B83" s="60"/>
      <c r="C83" s="50"/>
      <c r="D83" s="50"/>
      <c r="E83" s="42"/>
      <c r="F83" s="51"/>
      <c r="G83" s="51"/>
      <c r="H83" s="23"/>
      <c r="L83" s="23"/>
      <c r="M83" s="23"/>
      <c r="N83" s="55"/>
    </row>
    <row r="84" spans="1:14" hidden="1" outlineLevel="1" x14ac:dyDescent="0.25">
      <c r="A84" s="25" t="s">
        <v>133</v>
      </c>
      <c r="B84" s="60"/>
      <c r="C84" s="50"/>
      <c r="D84" s="50"/>
      <c r="E84" s="42"/>
      <c r="F84" s="51"/>
      <c r="G84" s="51"/>
      <c r="H84" s="23"/>
      <c r="L84" s="23"/>
      <c r="M84" s="23"/>
      <c r="N84" s="55"/>
    </row>
    <row r="85" spans="1:14" hidden="1" outlineLevel="1" x14ac:dyDescent="0.25">
      <c r="A85" s="25" t="s">
        <v>134</v>
      </c>
      <c r="B85" s="60"/>
      <c r="C85" s="50"/>
      <c r="D85" s="50"/>
      <c r="E85" s="42"/>
      <c r="F85" s="51"/>
      <c r="G85" s="51"/>
      <c r="H85" s="23"/>
      <c r="L85" s="23"/>
      <c r="M85" s="23"/>
      <c r="N85" s="55"/>
    </row>
    <row r="86" spans="1:14" hidden="1" outlineLevel="1" x14ac:dyDescent="0.25">
      <c r="A86" s="25" t="s">
        <v>135</v>
      </c>
      <c r="B86" s="59"/>
      <c r="C86" s="50"/>
      <c r="D86" s="50"/>
      <c r="E86" s="42"/>
      <c r="F86" s="51">
        <f t="shared" si="5"/>
        <v>0</v>
      </c>
      <c r="G86" s="51" t="str">
        <f t="shared" si="4"/>
        <v/>
      </c>
      <c r="H86" s="23"/>
      <c r="L86" s="23"/>
      <c r="M86" s="23"/>
      <c r="N86" s="55"/>
    </row>
    <row r="87" spans="1:14" hidden="1" outlineLevel="1" x14ac:dyDescent="0.25">
      <c r="A87" s="25" t="s">
        <v>136</v>
      </c>
      <c r="B87" s="60"/>
      <c r="C87" s="50"/>
      <c r="D87" s="50"/>
      <c r="E87" s="42"/>
      <c r="F87" s="51">
        <f t="shared" si="5"/>
        <v>0</v>
      </c>
      <c r="G87" s="51" t="str">
        <f t="shared" si="4"/>
        <v/>
      </c>
      <c r="H87" s="23"/>
      <c r="L87" s="23"/>
      <c r="M87" s="23"/>
      <c r="N87" s="55"/>
    </row>
    <row r="88" spans="1:14" ht="15" customHeight="1" collapsed="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154">
        <v>4.1759078521856043</v>
      </c>
      <c r="D89" s="154">
        <v>5.1759078521856043</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1525</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1690</v>
      </c>
      <c r="C93" s="150">
        <v>750</v>
      </c>
      <c r="D93" s="150">
        <v>0</v>
      </c>
      <c r="E93" s="21"/>
      <c r="F93" s="159">
        <f>IF($C$100=0,"",IF(C93="[for completion]","",IF(C93="","",C93/$C$100)))</f>
        <v>7.9575596816976124E-2</v>
      </c>
      <c r="G93" s="159">
        <f>IF($D$100=0,"",IF(D93="[Mark as ND1 if not relevant]","",IF(D93="","",D93/$D$100)))</f>
        <v>0</v>
      </c>
      <c r="H93" s="23"/>
      <c r="L93" s="23"/>
      <c r="M93" s="23"/>
      <c r="N93" s="55"/>
    </row>
    <row r="94" spans="1:14" x14ac:dyDescent="0.25">
      <c r="A94" s="25" t="s">
        <v>143</v>
      </c>
      <c r="B94" s="140" t="s">
        <v>1691</v>
      </c>
      <c r="C94" s="150">
        <v>1150</v>
      </c>
      <c r="D94" s="150">
        <v>750</v>
      </c>
      <c r="E94" s="21"/>
      <c r="F94" s="159">
        <f t="shared" ref="F94:F99" si="6">IF($C$100=0,"",IF(C94="[for completion]","",IF(C94="","",C94/$C$100)))</f>
        <v>0.1220159151193634</v>
      </c>
      <c r="G94" s="159">
        <f t="shared" ref="G94:G99" si="7">IF($D$100=0,"",IF(D94="[Mark as ND1 if not relevant]","",IF(D94="","",D94/$D$100)))</f>
        <v>7.9575596816976124E-2</v>
      </c>
      <c r="H94" s="23"/>
      <c r="L94" s="23"/>
      <c r="M94" s="23"/>
      <c r="N94" s="55"/>
    </row>
    <row r="95" spans="1:14" x14ac:dyDescent="0.25">
      <c r="A95" s="25" t="s">
        <v>144</v>
      </c>
      <c r="B95" s="140" t="s">
        <v>1692</v>
      </c>
      <c r="C95" s="150">
        <v>1250</v>
      </c>
      <c r="D95" s="150">
        <v>1150</v>
      </c>
      <c r="E95" s="21"/>
      <c r="F95" s="159">
        <f t="shared" si="6"/>
        <v>0.13262599469496023</v>
      </c>
      <c r="G95" s="159">
        <f t="shared" si="7"/>
        <v>0.1220159151193634</v>
      </c>
      <c r="H95" s="23"/>
      <c r="L95" s="23"/>
      <c r="M95" s="23"/>
      <c r="N95" s="55"/>
    </row>
    <row r="96" spans="1:14" x14ac:dyDescent="0.25">
      <c r="A96" s="25" t="s">
        <v>145</v>
      </c>
      <c r="B96" s="140" t="s">
        <v>1693</v>
      </c>
      <c r="C96" s="150">
        <v>1000</v>
      </c>
      <c r="D96" s="150">
        <v>1250</v>
      </c>
      <c r="E96" s="21"/>
      <c r="F96" s="159">
        <f t="shared" si="6"/>
        <v>0.10610079575596817</v>
      </c>
      <c r="G96" s="159">
        <f t="shared" si="7"/>
        <v>0.13262599469496023</v>
      </c>
      <c r="H96" s="23"/>
      <c r="L96" s="23"/>
      <c r="M96" s="23"/>
      <c r="N96" s="55"/>
    </row>
    <row r="97" spans="1:14" x14ac:dyDescent="0.25">
      <c r="A97" s="25" t="s">
        <v>146</v>
      </c>
      <c r="B97" s="140" t="s">
        <v>1694</v>
      </c>
      <c r="C97" s="150">
        <v>1500</v>
      </c>
      <c r="D97" s="150">
        <v>1000</v>
      </c>
      <c r="E97" s="21"/>
      <c r="F97" s="159">
        <f t="shared" si="6"/>
        <v>0.15915119363395225</v>
      </c>
      <c r="G97" s="159">
        <f t="shared" si="7"/>
        <v>0.10610079575596817</v>
      </c>
      <c r="H97" s="23"/>
      <c r="L97" s="23"/>
      <c r="M97" s="23"/>
    </row>
    <row r="98" spans="1:14" x14ac:dyDescent="0.25">
      <c r="A98" s="25" t="s">
        <v>147</v>
      </c>
      <c r="B98" s="140" t="s">
        <v>1695</v>
      </c>
      <c r="C98" s="150">
        <v>3755</v>
      </c>
      <c r="D98" s="150">
        <v>5255</v>
      </c>
      <c r="E98" s="21"/>
      <c r="F98" s="159">
        <f t="shared" si="6"/>
        <v>0.39840848806366047</v>
      </c>
      <c r="G98" s="159">
        <f t="shared" si="7"/>
        <v>0.55755968169761272</v>
      </c>
      <c r="H98" s="23"/>
      <c r="L98" s="23"/>
      <c r="M98" s="23"/>
    </row>
    <row r="99" spans="1:14" x14ac:dyDescent="0.25">
      <c r="A99" s="25" t="s">
        <v>148</v>
      </c>
      <c r="B99" s="140" t="s">
        <v>1696</v>
      </c>
      <c r="C99" s="150">
        <v>20</v>
      </c>
      <c r="D99" s="150">
        <v>20</v>
      </c>
      <c r="E99" s="21"/>
      <c r="F99" s="159">
        <f t="shared" si="6"/>
        <v>2.1220159151193632E-3</v>
      </c>
      <c r="G99" s="159">
        <f t="shared" si="7"/>
        <v>2.1220159151193632E-3</v>
      </c>
      <c r="H99" s="23"/>
      <c r="L99" s="23"/>
      <c r="M99" s="23"/>
    </row>
    <row r="100" spans="1:14" x14ac:dyDescent="0.25">
      <c r="A100" s="25" t="s">
        <v>149</v>
      </c>
      <c r="B100" s="59" t="s">
        <v>100</v>
      </c>
      <c r="C100" s="152">
        <f>SUM(C93:C99)</f>
        <v>9425</v>
      </c>
      <c r="D100" s="152">
        <f>SUM(D93:D99)</f>
        <v>9425</v>
      </c>
      <c r="E100" s="42"/>
      <c r="F100" s="160">
        <f>SUM(F93:F99)</f>
        <v>1</v>
      </c>
      <c r="G100" s="160">
        <f>SUM(G93:G99)</f>
        <v>1</v>
      </c>
      <c r="H100" s="23"/>
      <c r="L100" s="23"/>
      <c r="M100" s="23"/>
    </row>
    <row r="101" spans="1:14" hidden="1"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hidden="1" outlineLevel="1" x14ac:dyDescent="0.25">
      <c r="A102" s="25" t="s">
        <v>151</v>
      </c>
      <c r="B102" s="60" t="s">
        <v>125</v>
      </c>
      <c r="C102" s="152"/>
      <c r="D102" s="152"/>
      <c r="E102" s="42"/>
      <c r="F102" s="159">
        <f t="shared" si="8"/>
        <v>0</v>
      </c>
      <c r="G102" s="159">
        <f t="shared" si="9"/>
        <v>0</v>
      </c>
      <c r="H102" s="23"/>
      <c r="L102" s="23"/>
      <c r="M102" s="23"/>
    </row>
    <row r="103" spans="1:14" hidden="1" outlineLevel="1" x14ac:dyDescent="0.25">
      <c r="A103" s="25" t="s">
        <v>152</v>
      </c>
      <c r="B103" s="60" t="s">
        <v>127</v>
      </c>
      <c r="C103" s="152"/>
      <c r="D103" s="152"/>
      <c r="E103" s="42"/>
      <c r="F103" s="159">
        <f t="shared" si="8"/>
        <v>0</v>
      </c>
      <c r="G103" s="159">
        <f t="shared" si="9"/>
        <v>0</v>
      </c>
      <c r="H103" s="23"/>
      <c r="L103" s="23"/>
      <c r="M103" s="23"/>
    </row>
    <row r="104" spans="1:14" hidden="1" outlineLevel="1" x14ac:dyDescent="0.25">
      <c r="A104" s="25" t="s">
        <v>153</v>
      </c>
      <c r="B104" s="60" t="s">
        <v>129</v>
      </c>
      <c r="C104" s="152"/>
      <c r="D104" s="152"/>
      <c r="E104" s="42"/>
      <c r="F104" s="159">
        <f t="shared" si="8"/>
        <v>0</v>
      </c>
      <c r="G104" s="159">
        <f t="shared" si="9"/>
        <v>0</v>
      </c>
      <c r="H104" s="23"/>
      <c r="L104" s="23"/>
      <c r="M104" s="23"/>
    </row>
    <row r="105" spans="1:14" hidden="1" outlineLevel="1" x14ac:dyDescent="0.25">
      <c r="A105" s="25" t="s">
        <v>154</v>
      </c>
      <c r="B105" s="60" t="s">
        <v>131</v>
      </c>
      <c r="C105" s="152"/>
      <c r="D105" s="152"/>
      <c r="E105" s="42"/>
      <c r="F105" s="159">
        <f t="shared" si="8"/>
        <v>0</v>
      </c>
      <c r="G105" s="159">
        <f t="shared" si="9"/>
        <v>0</v>
      </c>
      <c r="H105" s="23"/>
      <c r="L105" s="23"/>
      <c r="M105" s="23"/>
    </row>
    <row r="106" spans="1:14" hidden="1" outlineLevel="1" x14ac:dyDescent="0.25">
      <c r="A106" s="25" t="s">
        <v>155</v>
      </c>
      <c r="B106" s="60"/>
      <c r="C106" s="50"/>
      <c r="D106" s="50"/>
      <c r="E106" s="42"/>
      <c r="F106" s="51"/>
      <c r="G106" s="51"/>
      <c r="H106" s="23"/>
      <c r="L106" s="23"/>
      <c r="M106" s="23"/>
    </row>
    <row r="107" spans="1:14" hidden="1" outlineLevel="1" x14ac:dyDescent="0.25">
      <c r="A107" s="25" t="s">
        <v>156</v>
      </c>
      <c r="B107" s="60"/>
      <c r="C107" s="50"/>
      <c r="D107" s="50"/>
      <c r="E107" s="42"/>
      <c r="F107" s="51"/>
      <c r="G107" s="51"/>
      <c r="H107" s="23"/>
      <c r="L107" s="23"/>
      <c r="M107" s="23"/>
    </row>
    <row r="108" spans="1:14" hidden="1" outlineLevel="1" x14ac:dyDescent="0.25">
      <c r="A108" s="25" t="s">
        <v>157</v>
      </c>
      <c r="B108" s="59"/>
      <c r="C108" s="50"/>
      <c r="D108" s="50"/>
      <c r="E108" s="42"/>
      <c r="F108" s="51"/>
      <c r="G108" s="51"/>
      <c r="H108" s="23"/>
      <c r="L108" s="23"/>
      <c r="M108" s="23"/>
    </row>
    <row r="109" spans="1:14" hidden="1" outlineLevel="1" x14ac:dyDescent="0.25">
      <c r="A109" s="25" t="s">
        <v>158</v>
      </c>
      <c r="B109" s="60"/>
      <c r="C109" s="50"/>
      <c r="D109" s="50"/>
      <c r="E109" s="42"/>
      <c r="F109" s="51"/>
      <c r="G109" s="51"/>
      <c r="H109" s="23"/>
      <c r="L109" s="23"/>
      <c r="M109" s="23"/>
    </row>
    <row r="110" spans="1:14" hidden="1" outlineLevel="1" x14ac:dyDescent="0.25">
      <c r="A110" s="25" t="s">
        <v>159</v>
      </c>
      <c r="B110" s="60"/>
      <c r="C110" s="50"/>
      <c r="D110" s="50"/>
      <c r="E110" s="42"/>
      <c r="F110" s="51"/>
      <c r="G110" s="51"/>
      <c r="H110" s="23"/>
      <c r="L110" s="23"/>
      <c r="M110" s="23"/>
    </row>
    <row r="111" spans="1:14" ht="15" customHeight="1" collapsed="1" x14ac:dyDescent="0.25">
      <c r="A111" s="44"/>
      <c r="B111" s="157" t="s">
        <v>1714</v>
      </c>
      <c r="C111" s="47" t="s">
        <v>160</v>
      </c>
      <c r="D111" s="47" t="s">
        <v>161</v>
      </c>
      <c r="E111" s="46"/>
      <c r="F111" s="47" t="s">
        <v>162</v>
      </c>
      <c r="G111" s="47" t="s">
        <v>163</v>
      </c>
      <c r="H111" s="23"/>
      <c r="L111" s="23"/>
      <c r="M111" s="23"/>
    </row>
    <row r="112" spans="1:14" s="61" customFormat="1" x14ac:dyDescent="0.25">
      <c r="A112" s="25" t="s">
        <v>164</v>
      </c>
      <c r="B112" s="42" t="s">
        <v>165</v>
      </c>
      <c r="C112" s="150">
        <f>C53</f>
        <v>14571.12968973</v>
      </c>
      <c r="D112" s="150">
        <f>C112</f>
        <v>14571.12968973</v>
      </c>
      <c r="E112" s="51"/>
      <c r="F112" s="159">
        <f>IF($C$129=0,"",IF(C112="[for completion]","",IF(C112="","",C112/$C$129)))</f>
        <v>1</v>
      </c>
      <c r="G112" s="159">
        <f>IF($D$129=0,"",IF(D112="[for completion]","",IF(D112="","",D112/$D$129)))</f>
        <v>1</v>
      </c>
      <c r="I112" s="25"/>
      <c r="J112" s="25"/>
      <c r="K112" s="25"/>
      <c r="L112" s="23" t="s">
        <v>1699</v>
      </c>
      <c r="M112" s="23"/>
      <c r="N112" s="23"/>
    </row>
    <row r="113" spans="1:14" s="61" customFormat="1" x14ac:dyDescent="0.25">
      <c r="A113" s="25" t="s">
        <v>166</v>
      </c>
      <c r="B113" s="42" t="s">
        <v>1700</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1700</v>
      </c>
      <c r="M113" s="23"/>
      <c r="N113" s="23"/>
    </row>
    <row r="114" spans="1:14" s="61" customFormat="1" x14ac:dyDescent="0.25">
      <c r="A114" s="25" t="s">
        <v>167</v>
      </c>
      <c r="B114" s="42" t="s">
        <v>174</v>
      </c>
      <c r="C114" s="150">
        <v>0</v>
      </c>
      <c r="D114" s="150">
        <v>0</v>
      </c>
      <c r="E114" s="51"/>
      <c r="F114" s="159">
        <f t="shared" si="10"/>
        <v>0</v>
      </c>
      <c r="G114" s="159">
        <f t="shared" si="11"/>
        <v>0</v>
      </c>
      <c r="I114" s="25"/>
      <c r="J114" s="25"/>
      <c r="K114" s="25"/>
      <c r="L114" s="42" t="s">
        <v>174</v>
      </c>
      <c r="M114" s="23"/>
      <c r="N114" s="23"/>
    </row>
    <row r="115" spans="1:14" s="61" customFormat="1" x14ac:dyDescent="0.25">
      <c r="A115" s="25" t="s">
        <v>168</v>
      </c>
      <c r="B115" s="42" t="s">
        <v>1701</v>
      </c>
      <c r="C115" s="150">
        <v>0</v>
      </c>
      <c r="D115" s="150">
        <v>0</v>
      </c>
      <c r="E115" s="51"/>
      <c r="F115" s="159">
        <f t="shared" si="10"/>
        <v>0</v>
      </c>
      <c r="G115" s="159">
        <f t="shared" si="11"/>
        <v>0</v>
      </c>
      <c r="I115" s="25"/>
      <c r="J115" s="25"/>
      <c r="K115" s="25"/>
      <c r="L115" s="42" t="s">
        <v>1701</v>
      </c>
      <c r="M115" s="23"/>
      <c r="N115" s="23"/>
    </row>
    <row r="116" spans="1:14" s="61" customFormat="1" x14ac:dyDescent="0.25">
      <c r="A116" s="25" t="s">
        <v>170</v>
      </c>
      <c r="B116" s="42" t="s">
        <v>1702</v>
      </c>
      <c r="C116" s="150">
        <v>0</v>
      </c>
      <c r="D116" s="150">
        <v>0</v>
      </c>
      <c r="E116" s="51"/>
      <c r="F116" s="159">
        <f t="shared" si="10"/>
        <v>0</v>
      </c>
      <c r="G116" s="159">
        <f t="shared" si="11"/>
        <v>0</v>
      </c>
      <c r="I116" s="25"/>
      <c r="J116" s="25"/>
      <c r="K116" s="25"/>
      <c r="L116" s="42" t="s">
        <v>1702</v>
      </c>
      <c r="M116" s="23"/>
      <c r="N116" s="23"/>
    </row>
    <row r="117" spans="1:14" s="61" customFormat="1" x14ac:dyDescent="0.25">
      <c r="A117" s="25" t="s">
        <v>171</v>
      </c>
      <c r="B117" s="42" t="s">
        <v>176</v>
      </c>
      <c r="C117" s="150">
        <v>0</v>
      </c>
      <c r="D117" s="150">
        <v>0</v>
      </c>
      <c r="E117" s="42"/>
      <c r="F117" s="159">
        <f t="shared" si="10"/>
        <v>0</v>
      </c>
      <c r="G117" s="159">
        <f t="shared" si="11"/>
        <v>0</v>
      </c>
      <c r="I117" s="25"/>
      <c r="J117" s="25"/>
      <c r="K117" s="25"/>
      <c r="L117" s="42" t="s">
        <v>176</v>
      </c>
      <c r="M117" s="23"/>
      <c r="N117" s="23"/>
    </row>
    <row r="118" spans="1:14" x14ac:dyDescent="0.25">
      <c r="A118" s="25" t="s">
        <v>172</v>
      </c>
      <c r="B118" s="42" t="s">
        <v>178</v>
      </c>
      <c r="C118" s="150">
        <v>0</v>
      </c>
      <c r="D118" s="150">
        <v>0</v>
      </c>
      <c r="E118" s="42"/>
      <c r="F118" s="159">
        <f t="shared" si="10"/>
        <v>0</v>
      </c>
      <c r="G118" s="159">
        <f t="shared" si="11"/>
        <v>0</v>
      </c>
      <c r="L118" s="42" t="s">
        <v>178</v>
      </c>
      <c r="M118" s="23"/>
    </row>
    <row r="119" spans="1:14" x14ac:dyDescent="0.25">
      <c r="A119" s="25" t="s">
        <v>173</v>
      </c>
      <c r="B119" s="42" t="s">
        <v>1703</v>
      </c>
      <c r="C119" s="150">
        <v>0</v>
      </c>
      <c r="D119" s="150">
        <v>0</v>
      </c>
      <c r="E119" s="42"/>
      <c r="F119" s="159">
        <f t="shared" si="10"/>
        <v>0</v>
      </c>
      <c r="G119" s="159">
        <f t="shared" si="11"/>
        <v>0</v>
      </c>
      <c r="L119" s="42" t="s">
        <v>1703</v>
      </c>
      <c r="M119" s="23"/>
    </row>
    <row r="120" spans="1:14" x14ac:dyDescent="0.25">
      <c r="A120" s="25" t="s">
        <v>175</v>
      </c>
      <c r="B120" s="42" t="s">
        <v>180</v>
      </c>
      <c r="C120" s="150">
        <v>0</v>
      </c>
      <c r="D120" s="150">
        <v>0</v>
      </c>
      <c r="E120" s="42"/>
      <c r="F120" s="159">
        <f t="shared" si="10"/>
        <v>0</v>
      </c>
      <c r="G120" s="159">
        <f t="shared" si="11"/>
        <v>0</v>
      </c>
      <c r="L120" s="42" t="s">
        <v>180</v>
      </c>
      <c r="M120" s="23"/>
    </row>
    <row r="121" spans="1:14" x14ac:dyDescent="0.25">
      <c r="A121" s="25" t="s">
        <v>177</v>
      </c>
      <c r="B121" s="42" t="s">
        <v>1710</v>
      </c>
      <c r="C121" s="150">
        <v>0</v>
      </c>
      <c r="D121" s="150">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50">
        <v>0</v>
      </c>
      <c r="D122" s="150">
        <v>0</v>
      </c>
      <c r="E122" s="42"/>
      <c r="F122" s="159">
        <f t="shared" si="10"/>
        <v>0</v>
      </c>
      <c r="G122" s="159">
        <f t="shared" si="11"/>
        <v>0</v>
      </c>
      <c r="L122" s="42" t="s">
        <v>182</v>
      </c>
      <c r="M122" s="23"/>
    </row>
    <row r="123" spans="1:14" x14ac:dyDescent="0.25">
      <c r="A123" s="25" t="s">
        <v>181</v>
      </c>
      <c r="B123" s="42" t="s">
        <v>169</v>
      </c>
      <c r="C123" s="150">
        <v>0</v>
      </c>
      <c r="D123" s="150">
        <v>0</v>
      </c>
      <c r="E123" s="42"/>
      <c r="F123" s="159">
        <f t="shared" si="10"/>
        <v>0</v>
      </c>
      <c r="G123" s="159">
        <f t="shared" si="11"/>
        <v>0</v>
      </c>
      <c r="L123" s="42" t="s">
        <v>169</v>
      </c>
      <c r="M123" s="23"/>
    </row>
    <row r="124" spans="1:14" x14ac:dyDescent="0.25">
      <c r="A124" s="25" t="s">
        <v>183</v>
      </c>
      <c r="B124" s="140" t="s">
        <v>1705</v>
      </c>
      <c r="C124" s="150">
        <v>0</v>
      </c>
      <c r="D124" s="150">
        <v>0</v>
      </c>
      <c r="E124" s="42"/>
      <c r="F124" s="159">
        <f t="shared" si="10"/>
        <v>0</v>
      </c>
      <c r="G124" s="159">
        <f t="shared" si="11"/>
        <v>0</v>
      </c>
      <c r="L124" s="140" t="s">
        <v>1705</v>
      </c>
      <c r="M124" s="23"/>
    </row>
    <row r="125" spans="1:14" x14ac:dyDescent="0.25">
      <c r="A125" s="25" t="s">
        <v>185</v>
      </c>
      <c r="B125" s="42" t="s">
        <v>184</v>
      </c>
      <c r="C125" s="150">
        <v>0</v>
      </c>
      <c r="D125" s="150">
        <v>0</v>
      </c>
      <c r="E125" s="42"/>
      <c r="F125" s="159">
        <f t="shared" si="10"/>
        <v>0</v>
      </c>
      <c r="G125" s="159">
        <f t="shared" si="11"/>
        <v>0</v>
      </c>
      <c r="L125" s="42" t="s">
        <v>184</v>
      </c>
      <c r="M125" s="23"/>
    </row>
    <row r="126" spans="1:14" x14ac:dyDescent="0.25">
      <c r="A126" s="25" t="s">
        <v>187</v>
      </c>
      <c r="B126" s="42" t="s">
        <v>186</v>
      </c>
      <c r="C126" s="150">
        <v>0</v>
      </c>
      <c r="D126" s="150">
        <v>0</v>
      </c>
      <c r="E126" s="42"/>
      <c r="F126" s="159">
        <f t="shared" si="10"/>
        <v>0</v>
      </c>
      <c r="G126" s="159">
        <f t="shared" si="11"/>
        <v>0</v>
      </c>
      <c r="H126" s="55"/>
      <c r="L126" s="42" t="s">
        <v>186</v>
      </c>
      <c r="M126" s="23"/>
    </row>
    <row r="127" spans="1:14" x14ac:dyDescent="0.25">
      <c r="A127" s="25" t="s">
        <v>188</v>
      </c>
      <c r="B127" s="42" t="s">
        <v>1704</v>
      </c>
      <c r="C127" s="150">
        <v>0</v>
      </c>
      <c r="D127" s="150">
        <v>0</v>
      </c>
      <c r="E127" s="42"/>
      <c r="F127" s="159">
        <f t="shared" ref="F127" si="14">IF($C$129=0,"",IF(C127="[for completion]","",IF(C127="","",C127/$C$129)))</f>
        <v>0</v>
      </c>
      <c r="G127" s="159">
        <f t="shared" ref="G127" si="15">IF($D$129=0,"",IF(D127="[for completion]","",IF(D127="","",D127/$D$129)))</f>
        <v>0</v>
      </c>
      <c r="H127" s="23"/>
      <c r="L127" s="42" t="s">
        <v>1704</v>
      </c>
      <c r="M127" s="23"/>
    </row>
    <row r="128" spans="1:14" x14ac:dyDescent="0.25">
      <c r="A128" s="25" t="s">
        <v>1706</v>
      </c>
      <c r="B128" s="42" t="s">
        <v>98</v>
      </c>
      <c r="C128" s="150">
        <v>0</v>
      </c>
      <c r="D128" s="150">
        <v>0</v>
      </c>
      <c r="E128" s="42"/>
      <c r="F128" s="159">
        <f t="shared" si="10"/>
        <v>0</v>
      </c>
      <c r="G128" s="159">
        <f t="shared" si="11"/>
        <v>0</v>
      </c>
      <c r="H128" s="23"/>
      <c r="L128" s="23"/>
      <c r="M128" s="23"/>
    </row>
    <row r="129" spans="1:14" x14ac:dyDescent="0.25">
      <c r="A129" s="25" t="s">
        <v>1709</v>
      </c>
      <c r="B129" s="59" t="s">
        <v>100</v>
      </c>
      <c r="C129" s="150">
        <f>SUM(C112:C128)</f>
        <v>14571.12968973</v>
      </c>
      <c r="D129" s="150">
        <f>SUM(D112:D128)</f>
        <v>14571.12968973</v>
      </c>
      <c r="E129" s="42"/>
      <c r="F129" s="144">
        <f>SUM(F112:F128)</f>
        <v>1</v>
      </c>
      <c r="G129" s="144">
        <f>SUM(G112:G128)</f>
        <v>1</v>
      </c>
      <c r="H129" s="23"/>
      <c r="L129" s="23"/>
      <c r="M129" s="23"/>
    </row>
    <row r="130" spans="1:14" hidden="1"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hidden="1"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hidden="1" outlineLevel="1" x14ac:dyDescent="0.25">
      <c r="A132" s="25" t="s">
        <v>191</v>
      </c>
      <c r="B132" s="54" t="s">
        <v>102</v>
      </c>
      <c r="C132" s="150"/>
      <c r="D132" s="150"/>
      <c r="E132" s="42"/>
      <c r="F132" s="159">
        <f t="shared" si="16"/>
        <v>0</v>
      </c>
      <c r="G132" s="159">
        <f t="shared" si="17"/>
        <v>0</v>
      </c>
      <c r="H132" s="23"/>
      <c r="L132" s="23"/>
      <c r="M132" s="23"/>
    </row>
    <row r="133" spans="1:14" hidden="1" outlineLevel="1" x14ac:dyDescent="0.25">
      <c r="A133" s="25" t="s">
        <v>192</v>
      </c>
      <c r="B133" s="54" t="s">
        <v>102</v>
      </c>
      <c r="C133" s="150"/>
      <c r="D133" s="150"/>
      <c r="E133" s="42"/>
      <c r="F133" s="159">
        <f t="shared" si="16"/>
        <v>0</v>
      </c>
      <c r="G133" s="159">
        <f t="shared" si="17"/>
        <v>0</v>
      </c>
      <c r="H133" s="23"/>
      <c r="L133" s="23"/>
      <c r="M133" s="23"/>
    </row>
    <row r="134" spans="1:14" hidden="1" outlineLevel="1" x14ac:dyDescent="0.25">
      <c r="A134" s="25" t="s">
        <v>193</v>
      </c>
      <c r="B134" s="54" t="s">
        <v>102</v>
      </c>
      <c r="C134" s="150"/>
      <c r="D134" s="150"/>
      <c r="E134" s="42"/>
      <c r="F134" s="159">
        <f t="shared" si="16"/>
        <v>0</v>
      </c>
      <c r="G134" s="159">
        <f t="shared" si="17"/>
        <v>0</v>
      </c>
      <c r="H134" s="23"/>
      <c r="L134" s="23"/>
      <c r="M134" s="23"/>
    </row>
    <row r="135" spans="1:14" hidden="1" outlineLevel="1" x14ac:dyDescent="0.25">
      <c r="A135" s="25" t="s">
        <v>194</v>
      </c>
      <c r="B135" s="54" t="s">
        <v>102</v>
      </c>
      <c r="C135" s="150"/>
      <c r="D135" s="150"/>
      <c r="E135" s="42"/>
      <c r="F135" s="159">
        <f t="shared" si="16"/>
        <v>0</v>
      </c>
      <c r="G135" s="159">
        <f t="shared" si="17"/>
        <v>0</v>
      </c>
      <c r="H135" s="23"/>
      <c r="L135" s="23"/>
      <c r="M135" s="23"/>
    </row>
    <row r="136" spans="1:14" hidden="1" outlineLevel="1" x14ac:dyDescent="0.25">
      <c r="A136" s="25" t="s">
        <v>195</v>
      </c>
      <c r="B136" s="54" t="s">
        <v>102</v>
      </c>
      <c r="C136" s="150"/>
      <c r="D136" s="150"/>
      <c r="E136" s="42"/>
      <c r="F136" s="159">
        <f t="shared" si="16"/>
        <v>0</v>
      </c>
      <c r="G136" s="159">
        <f t="shared" si="17"/>
        <v>0</v>
      </c>
      <c r="H136" s="23"/>
      <c r="L136" s="23"/>
      <c r="M136" s="23"/>
    </row>
    <row r="137" spans="1:14" ht="15" customHeight="1" collapsed="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50">
        <f>C39</f>
        <v>9425</v>
      </c>
      <c r="D138" s="150">
        <f>C138</f>
        <v>9425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1700</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50">
        <v>0</v>
      </c>
      <c r="D140" s="150">
        <v>0</v>
      </c>
      <c r="E140" s="51"/>
      <c r="F140" s="159">
        <f t="shared" si="18"/>
        <v>0</v>
      </c>
      <c r="G140" s="159">
        <f t="shared" si="19"/>
        <v>0</v>
      </c>
      <c r="H140" s="23"/>
      <c r="I140" s="25"/>
      <c r="J140" s="25"/>
      <c r="K140" s="25"/>
      <c r="L140" s="23"/>
      <c r="M140" s="23"/>
      <c r="N140" s="23"/>
    </row>
    <row r="141" spans="1:14" s="61" customFormat="1" x14ac:dyDescent="0.25">
      <c r="A141" s="25" t="s">
        <v>200</v>
      </c>
      <c r="B141" s="42" t="s">
        <v>1701</v>
      </c>
      <c r="C141" s="150">
        <v>0</v>
      </c>
      <c r="D141" s="150">
        <v>0</v>
      </c>
      <c r="E141" s="51"/>
      <c r="F141" s="159">
        <f t="shared" si="18"/>
        <v>0</v>
      </c>
      <c r="G141" s="159">
        <f t="shared" si="19"/>
        <v>0</v>
      </c>
      <c r="H141" s="23"/>
      <c r="I141" s="25"/>
      <c r="J141" s="25"/>
      <c r="K141" s="25"/>
      <c r="L141" s="23"/>
      <c r="M141" s="23"/>
      <c r="N141" s="23"/>
    </row>
    <row r="142" spans="1:14" s="61" customFormat="1" x14ac:dyDescent="0.25">
      <c r="A142" s="25" t="s">
        <v>201</v>
      </c>
      <c r="B142" s="42" t="s">
        <v>1702</v>
      </c>
      <c r="C142" s="150">
        <v>0</v>
      </c>
      <c r="D142" s="150">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50">
        <v>0</v>
      </c>
      <c r="D143" s="150">
        <v>0</v>
      </c>
      <c r="E143" s="42"/>
      <c r="F143" s="159">
        <f t="shared" si="18"/>
        <v>0</v>
      </c>
      <c r="G143" s="159">
        <f t="shared" si="19"/>
        <v>0</v>
      </c>
      <c r="H143" s="23"/>
      <c r="I143" s="25"/>
      <c r="J143" s="25"/>
      <c r="K143" s="25"/>
      <c r="L143" s="23"/>
      <c r="M143" s="23"/>
      <c r="N143" s="23"/>
    </row>
    <row r="144" spans="1:14" x14ac:dyDescent="0.25">
      <c r="A144" s="25" t="s">
        <v>203</v>
      </c>
      <c r="B144" s="42" t="s">
        <v>178</v>
      </c>
      <c r="C144" s="150">
        <v>0</v>
      </c>
      <c r="D144" s="150">
        <v>0</v>
      </c>
      <c r="E144" s="42"/>
      <c r="F144" s="159">
        <f t="shared" si="18"/>
        <v>0</v>
      </c>
      <c r="G144" s="159">
        <f t="shared" si="19"/>
        <v>0</v>
      </c>
      <c r="H144" s="23"/>
      <c r="L144" s="23"/>
      <c r="M144" s="23"/>
    </row>
    <row r="145" spans="1:14" x14ac:dyDescent="0.25">
      <c r="A145" s="25" t="s">
        <v>204</v>
      </c>
      <c r="B145" s="42" t="s">
        <v>1703</v>
      </c>
      <c r="C145" s="150">
        <v>0</v>
      </c>
      <c r="D145" s="150">
        <v>0</v>
      </c>
      <c r="E145" s="42"/>
      <c r="F145" s="159">
        <f t="shared" si="18"/>
        <v>0</v>
      </c>
      <c r="G145" s="159">
        <f t="shared" si="19"/>
        <v>0</v>
      </c>
      <c r="H145" s="23"/>
      <c r="L145" s="23"/>
      <c r="M145" s="23"/>
      <c r="N145" s="55"/>
    </row>
    <row r="146" spans="1:14" x14ac:dyDescent="0.25">
      <c r="A146" s="25" t="s">
        <v>205</v>
      </c>
      <c r="B146" s="42" t="s">
        <v>180</v>
      </c>
      <c r="C146" s="150">
        <v>0</v>
      </c>
      <c r="D146" s="150">
        <v>0</v>
      </c>
      <c r="E146" s="42"/>
      <c r="F146" s="159">
        <f t="shared" si="18"/>
        <v>0</v>
      </c>
      <c r="G146" s="159">
        <f t="shared" si="19"/>
        <v>0</v>
      </c>
      <c r="H146" s="23"/>
      <c r="L146" s="23"/>
      <c r="M146" s="23"/>
      <c r="N146" s="55"/>
    </row>
    <row r="147" spans="1:14" x14ac:dyDescent="0.25">
      <c r="A147" s="25" t="s">
        <v>206</v>
      </c>
      <c r="B147" s="42" t="s">
        <v>1710</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50">
        <v>0</v>
      </c>
      <c r="D149" s="150">
        <v>0</v>
      </c>
      <c r="E149" s="42"/>
      <c r="F149" s="159">
        <f t="shared" si="22"/>
        <v>0</v>
      </c>
      <c r="G149" s="159">
        <f t="shared" si="23"/>
        <v>0</v>
      </c>
      <c r="H149" s="23"/>
      <c r="L149" s="23"/>
      <c r="M149" s="23"/>
      <c r="N149" s="55"/>
    </row>
    <row r="150" spans="1:14" x14ac:dyDescent="0.25">
      <c r="A150" s="25" t="s">
        <v>209</v>
      </c>
      <c r="B150" s="140" t="s">
        <v>1705</v>
      </c>
      <c r="C150" s="150">
        <v>0</v>
      </c>
      <c r="D150" s="150">
        <v>0</v>
      </c>
      <c r="E150" s="42"/>
      <c r="F150" s="159">
        <f t="shared" si="22"/>
        <v>0</v>
      </c>
      <c r="G150" s="159">
        <f t="shared" si="23"/>
        <v>0</v>
      </c>
      <c r="H150" s="23"/>
      <c r="L150" s="23"/>
      <c r="M150" s="23"/>
      <c r="N150" s="55"/>
    </row>
    <row r="151" spans="1:14" x14ac:dyDescent="0.25">
      <c r="A151" s="25" t="s">
        <v>210</v>
      </c>
      <c r="B151" s="42" t="s">
        <v>184</v>
      </c>
      <c r="C151" s="150">
        <v>0</v>
      </c>
      <c r="D151" s="150">
        <v>0</v>
      </c>
      <c r="E151" s="42"/>
      <c r="F151" s="159">
        <f t="shared" si="22"/>
        <v>0</v>
      </c>
      <c r="G151" s="159">
        <f t="shared" si="23"/>
        <v>0</v>
      </c>
      <c r="H151" s="23"/>
      <c r="L151" s="23"/>
      <c r="M151" s="23"/>
      <c r="N151" s="55"/>
    </row>
    <row r="152" spans="1:14" x14ac:dyDescent="0.25">
      <c r="A152" s="25" t="s">
        <v>211</v>
      </c>
      <c r="B152" s="42" t="s">
        <v>186</v>
      </c>
      <c r="C152" s="150">
        <v>0</v>
      </c>
      <c r="D152" s="150">
        <v>0</v>
      </c>
      <c r="E152" s="42"/>
      <c r="F152" s="159">
        <f t="shared" si="22"/>
        <v>0</v>
      </c>
      <c r="G152" s="159">
        <f t="shared" si="23"/>
        <v>0</v>
      </c>
      <c r="H152" s="23"/>
      <c r="L152" s="23"/>
      <c r="M152" s="23"/>
      <c r="N152" s="55"/>
    </row>
    <row r="153" spans="1:14" x14ac:dyDescent="0.25">
      <c r="A153" s="25" t="s">
        <v>212</v>
      </c>
      <c r="B153" s="42" t="s">
        <v>1704</v>
      </c>
      <c r="C153" s="150">
        <v>0</v>
      </c>
      <c r="D153" s="150">
        <v>0</v>
      </c>
      <c r="E153" s="42"/>
      <c r="F153" s="159">
        <f t="shared" si="22"/>
        <v>0</v>
      </c>
      <c r="G153" s="159">
        <f t="shared" si="23"/>
        <v>0</v>
      </c>
      <c r="H153" s="23"/>
      <c r="L153" s="23"/>
      <c r="M153" s="23"/>
      <c r="N153" s="55"/>
    </row>
    <row r="154" spans="1:14" x14ac:dyDescent="0.25">
      <c r="A154" s="25" t="s">
        <v>1707</v>
      </c>
      <c r="B154" s="42" t="s">
        <v>98</v>
      </c>
      <c r="C154" s="150">
        <v>0</v>
      </c>
      <c r="D154" s="150">
        <v>0</v>
      </c>
      <c r="E154" s="42"/>
      <c r="F154" s="159">
        <f t="shared" si="22"/>
        <v>0</v>
      </c>
      <c r="G154" s="159">
        <f t="shared" si="23"/>
        <v>0</v>
      </c>
      <c r="H154" s="23"/>
      <c r="L154" s="23"/>
      <c r="M154" s="23"/>
      <c r="N154" s="55"/>
    </row>
    <row r="155" spans="1:14" x14ac:dyDescent="0.25">
      <c r="A155" s="25" t="s">
        <v>1711</v>
      </c>
      <c r="B155" s="59" t="s">
        <v>100</v>
      </c>
      <c r="C155" s="150">
        <f>SUM(C138:C154)</f>
        <v>9425</v>
      </c>
      <c r="D155" s="150">
        <f>SUM(D138:D154)</f>
        <v>9425</v>
      </c>
      <c r="E155" s="42"/>
      <c r="F155" s="144">
        <f>SUM(F138:F154)</f>
        <v>1</v>
      </c>
      <c r="G155" s="144">
        <f>SUM(G138:G154)</f>
        <v>1</v>
      </c>
      <c r="H155" s="23"/>
      <c r="L155" s="23"/>
      <c r="M155" s="23"/>
      <c r="N155" s="55"/>
    </row>
    <row r="156" spans="1:14" hidden="1"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hidden="1"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hidden="1" outlineLevel="1" x14ac:dyDescent="0.25">
      <c r="A158" s="25" t="s">
        <v>215</v>
      </c>
      <c r="B158" s="54" t="s">
        <v>102</v>
      </c>
      <c r="C158" s="150"/>
      <c r="D158" s="150"/>
      <c r="E158" s="42"/>
      <c r="F158" s="159" t="str">
        <f t="shared" si="24"/>
        <v/>
      </c>
      <c r="G158" s="159" t="str">
        <f t="shared" si="25"/>
        <v/>
      </c>
      <c r="H158" s="23"/>
      <c r="L158" s="23"/>
      <c r="M158" s="23"/>
      <c r="N158" s="55"/>
    </row>
    <row r="159" spans="1:14" hidden="1" outlineLevel="1" x14ac:dyDescent="0.25">
      <c r="A159" s="25" t="s">
        <v>216</v>
      </c>
      <c r="B159" s="54" t="s">
        <v>102</v>
      </c>
      <c r="C159" s="150"/>
      <c r="D159" s="150"/>
      <c r="E159" s="42"/>
      <c r="F159" s="159" t="str">
        <f t="shared" si="24"/>
        <v/>
      </c>
      <c r="G159" s="159" t="str">
        <f t="shared" si="25"/>
        <v/>
      </c>
      <c r="H159" s="23"/>
      <c r="L159" s="23"/>
      <c r="M159" s="23"/>
      <c r="N159" s="55"/>
    </row>
    <row r="160" spans="1:14" hidden="1" outlineLevel="1" x14ac:dyDescent="0.25">
      <c r="A160" s="25" t="s">
        <v>217</v>
      </c>
      <c r="B160" s="54" t="s">
        <v>102</v>
      </c>
      <c r="C160" s="150"/>
      <c r="D160" s="150"/>
      <c r="E160" s="42"/>
      <c r="F160" s="159" t="str">
        <f t="shared" si="24"/>
        <v/>
      </c>
      <c r="G160" s="159" t="str">
        <f t="shared" si="25"/>
        <v/>
      </c>
      <c r="H160" s="23"/>
      <c r="L160" s="23"/>
      <c r="M160" s="23"/>
      <c r="N160" s="55"/>
    </row>
    <row r="161" spans="1:14" hidden="1" outlineLevel="1" x14ac:dyDescent="0.25">
      <c r="A161" s="25" t="s">
        <v>218</v>
      </c>
      <c r="B161" s="54" t="s">
        <v>102</v>
      </c>
      <c r="C161" s="150"/>
      <c r="D161" s="150"/>
      <c r="E161" s="42"/>
      <c r="F161" s="159" t="str">
        <f t="shared" si="24"/>
        <v/>
      </c>
      <c r="G161" s="159" t="str">
        <f t="shared" si="25"/>
        <v/>
      </c>
      <c r="H161" s="23"/>
      <c r="L161" s="23"/>
      <c r="M161" s="23"/>
      <c r="N161" s="55"/>
    </row>
    <row r="162" spans="1:14" hidden="1"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collapsed="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50">
        <v>3025</v>
      </c>
      <c r="D164" s="150">
        <v>0</v>
      </c>
      <c r="E164" s="63"/>
      <c r="F164" s="159">
        <f>IF($C$167=0,"",IF(C164="[for completion]","",IF(C164="","",C164/$C$167)))</f>
        <v>0.32095490716180369</v>
      </c>
      <c r="G164" s="159">
        <f>IF($D$167=0,"",IF(D164="[for completion]","",IF(D164="","",D164/$D$167)))</f>
        <v>0</v>
      </c>
      <c r="H164" s="23"/>
      <c r="L164" s="23"/>
      <c r="M164" s="23"/>
      <c r="N164" s="55"/>
    </row>
    <row r="165" spans="1:14" x14ac:dyDescent="0.25">
      <c r="A165" s="25" t="s">
        <v>224</v>
      </c>
      <c r="B165" s="23" t="s">
        <v>225</v>
      </c>
      <c r="C165" s="150">
        <v>6400</v>
      </c>
      <c r="D165" s="150">
        <v>6400</v>
      </c>
      <c r="E165" s="63"/>
      <c r="F165" s="159">
        <f t="shared" ref="F165:F166" si="26">IF($C$167=0,"",IF(C165="[for completion]","",IF(C165="","",C165/$C$167)))</f>
        <v>0.67904509283819625</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9425</v>
      </c>
      <c r="D167" s="162">
        <f>SUM(D164:D166)</f>
        <v>6400</v>
      </c>
      <c r="E167" s="63"/>
      <c r="F167" s="161">
        <f>SUM(F164:F166)</f>
        <v>1</v>
      </c>
      <c r="G167" s="161">
        <f>SUM(G164:G166)</f>
        <v>1</v>
      </c>
      <c r="H167" s="23"/>
      <c r="L167" s="23"/>
      <c r="M167" s="23"/>
      <c r="N167" s="55"/>
    </row>
    <row r="168" spans="1:14" hidden="1" outlineLevel="1" x14ac:dyDescent="0.25">
      <c r="A168" s="25" t="s">
        <v>228</v>
      </c>
      <c r="B168" s="64"/>
      <c r="C168" s="162"/>
      <c r="D168" s="162"/>
      <c r="E168" s="63"/>
      <c r="F168" s="63"/>
      <c r="G168" s="21"/>
      <c r="H168" s="23"/>
      <c r="L168" s="23"/>
      <c r="M168" s="23"/>
      <c r="N168" s="55"/>
    </row>
    <row r="169" spans="1:14" hidden="1" outlineLevel="1" x14ac:dyDescent="0.25">
      <c r="A169" s="25" t="s">
        <v>229</v>
      </c>
      <c r="B169" s="64"/>
      <c r="C169" s="162"/>
      <c r="D169" s="162"/>
      <c r="E169" s="63"/>
      <c r="F169" s="63"/>
      <c r="G169" s="21"/>
      <c r="H169" s="23"/>
      <c r="L169" s="23"/>
      <c r="M169" s="23"/>
      <c r="N169" s="55"/>
    </row>
    <row r="170" spans="1:14" hidden="1" outlineLevel="1" x14ac:dyDescent="0.25">
      <c r="A170" s="25" t="s">
        <v>230</v>
      </c>
      <c r="B170" s="64"/>
      <c r="C170" s="162"/>
      <c r="D170" s="162"/>
      <c r="E170" s="63"/>
      <c r="F170" s="63"/>
      <c r="G170" s="21"/>
      <c r="H170" s="23"/>
      <c r="L170" s="23"/>
      <c r="M170" s="23"/>
      <c r="N170" s="55"/>
    </row>
    <row r="171" spans="1:14" hidden="1" outlineLevel="1" x14ac:dyDescent="0.25">
      <c r="A171" s="25" t="s">
        <v>231</v>
      </c>
      <c r="B171" s="64"/>
      <c r="C171" s="162"/>
      <c r="D171" s="162"/>
      <c r="E171" s="63"/>
      <c r="F171" s="63"/>
      <c r="G171" s="21"/>
      <c r="H171" s="23"/>
      <c r="L171" s="23"/>
      <c r="M171" s="23"/>
      <c r="N171" s="55"/>
    </row>
    <row r="172" spans="1:14" hidden="1" outlineLevel="1" x14ac:dyDescent="0.25">
      <c r="A172" s="25" t="s">
        <v>232</v>
      </c>
      <c r="B172" s="64"/>
      <c r="C172" s="162"/>
      <c r="D172" s="162"/>
      <c r="E172" s="63"/>
      <c r="F172" s="63"/>
      <c r="G172" s="21"/>
      <c r="H172" s="23"/>
      <c r="L172" s="23"/>
      <c r="M172" s="23"/>
      <c r="N172" s="55"/>
    </row>
    <row r="173" spans="1:14" ht="15" customHeight="1" collapsed="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50">
        <f>C56</f>
        <v>20.027154149999998</v>
      </c>
      <c r="D174" s="39"/>
      <c r="E174" s="31"/>
      <c r="F174" s="159">
        <f>IF($C$179=0,"",IF(C174="[for completion]","",C174/$C$179))</f>
        <v>1</v>
      </c>
      <c r="G174" s="51"/>
      <c r="H174" s="23"/>
      <c r="L174" s="23"/>
      <c r="M174" s="23"/>
      <c r="N174" s="55"/>
    </row>
    <row r="175" spans="1:14" ht="30.75" customHeight="1" x14ac:dyDescent="0.25">
      <c r="A175" s="25" t="s">
        <v>9</v>
      </c>
      <c r="B175" s="42" t="s">
        <v>1520</v>
      </c>
      <c r="C175" s="150">
        <v>0</v>
      </c>
      <c r="E175" s="53"/>
      <c r="F175" s="159">
        <f>IF($C$179=0,"",IF(C175="[for completion]","",C175/$C$179))</f>
        <v>0</v>
      </c>
      <c r="G175" s="51"/>
      <c r="H175" s="23"/>
      <c r="L175" s="23"/>
      <c r="M175" s="23"/>
      <c r="N175" s="55"/>
    </row>
    <row r="176" spans="1:14" x14ac:dyDescent="0.25">
      <c r="A176" s="25" t="s">
        <v>237</v>
      </c>
      <c r="B176" s="42" t="s">
        <v>238</v>
      </c>
      <c r="C176" s="150">
        <v>0</v>
      </c>
      <c r="E176" s="53"/>
      <c r="F176" s="159"/>
      <c r="G176" s="51"/>
      <c r="H176" s="23"/>
      <c r="L176" s="23"/>
      <c r="M176" s="23"/>
      <c r="N176" s="55"/>
    </row>
    <row r="177" spans="1:14" x14ac:dyDescent="0.25">
      <c r="A177" s="25" t="s">
        <v>239</v>
      </c>
      <c r="B177" s="42" t="s">
        <v>240</v>
      </c>
      <c r="C177" s="150">
        <v>0</v>
      </c>
      <c r="E177" s="53"/>
      <c r="F177" s="159">
        <f t="shared" ref="F177:F187" si="28">IF($C$179=0,"",IF(C177="[for completion]","",C177/$C$179))</f>
        <v>0</v>
      </c>
      <c r="G177" s="51"/>
      <c r="H177" s="23"/>
      <c r="L177" s="23"/>
      <c r="M177" s="23"/>
      <c r="N177" s="55"/>
    </row>
    <row r="178" spans="1:14" x14ac:dyDescent="0.25">
      <c r="A178" s="25" t="s">
        <v>241</v>
      </c>
      <c r="B178" s="42" t="s">
        <v>98</v>
      </c>
      <c r="C178" s="150">
        <v>0</v>
      </c>
      <c r="E178" s="53"/>
      <c r="F178" s="159">
        <f t="shared" si="28"/>
        <v>0</v>
      </c>
      <c r="G178" s="51"/>
      <c r="H178" s="23"/>
      <c r="L178" s="23"/>
      <c r="M178" s="23"/>
      <c r="N178" s="55"/>
    </row>
    <row r="179" spans="1:14" x14ac:dyDescent="0.25">
      <c r="A179" s="25" t="s">
        <v>10</v>
      </c>
      <c r="B179" s="59" t="s">
        <v>100</v>
      </c>
      <c r="C179" s="152">
        <f>SUM(C174:C178)</f>
        <v>20.027154149999998</v>
      </c>
      <c r="E179" s="53"/>
      <c r="F179" s="160">
        <f>SUM(F174:F178)</f>
        <v>1</v>
      </c>
      <c r="G179" s="51"/>
      <c r="H179" s="23"/>
      <c r="L179" s="23"/>
      <c r="M179" s="23"/>
      <c r="N179" s="55"/>
    </row>
    <row r="180" spans="1:14" hidden="1" outlineLevel="1" x14ac:dyDescent="0.25">
      <c r="A180" s="25" t="s">
        <v>242</v>
      </c>
      <c r="B180" s="65" t="s">
        <v>243</v>
      </c>
      <c r="C180" s="150"/>
      <c r="E180" s="53"/>
      <c r="F180" s="159">
        <f t="shared" si="28"/>
        <v>0</v>
      </c>
      <c r="G180" s="51"/>
      <c r="H180" s="23"/>
      <c r="L180" s="23"/>
      <c r="M180" s="23"/>
      <c r="N180" s="55"/>
    </row>
    <row r="181" spans="1:14" s="65" customFormat="1" ht="30" hidden="1" outlineLevel="1" x14ac:dyDescent="0.25">
      <c r="A181" s="25" t="s">
        <v>244</v>
      </c>
      <c r="B181" s="65" t="s">
        <v>245</v>
      </c>
      <c r="C181" s="163"/>
      <c r="F181" s="159">
        <f t="shared" si="28"/>
        <v>0</v>
      </c>
    </row>
    <row r="182" spans="1:14" ht="30" hidden="1" outlineLevel="1" x14ac:dyDescent="0.25">
      <c r="A182" s="25" t="s">
        <v>246</v>
      </c>
      <c r="B182" s="65" t="s">
        <v>247</v>
      </c>
      <c r="C182" s="150"/>
      <c r="E182" s="53"/>
      <c r="F182" s="159">
        <f t="shared" si="28"/>
        <v>0</v>
      </c>
      <c r="G182" s="51"/>
      <c r="H182" s="23"/>
      <c r="L182" s="23"/>
      <c r="M182" s="23"/>
      <c r="N182" s="55"/>
    </row>
    <row r="183" spans="1:14" hidden="1" outlineLevel="1" x14ac:dyDescent="0.25">
      <c r="A183" s="25" t="s">
        <v>248</v>
      </c>
      <c r="B183" s="65" t="s">
        <v>249</v>
      </c>
      <c r="C183" s="150"/>
      <c r="E183" s="53"/>
      <c r="F183" s="159">
        <f t="shared" si="28"/>
        <v>0</v>
      </c>
      <c r="G183" s="51"/>
      <c r="H183" s="23"/>
      <c r="L183" s="23"/>
      <c r="M183" s="23"/>
      <c r="N183" s="55"/>
    </row>
    <row r="184" spans="1:14" s="65" customFormat="1" ht="30" hidden="1" outlineLevel="1" x14ac:dyDescent="0.25">
      <c r="A184" s="25" t="s">
        <v>250</v>
      </c>
      <c r="B184" s="65" t="s">
        <v>251</v>
      </c>
      <c r="C184" s="163"/>
      <c r="F184" s="159">
        <f t="shared" si="28"/>
        <v>0</v>
      </c>
    </row>
    <row r="185" spans="1:14" ht="30" hidden="1" outlineLevel="1" x14ac:dyDescent="0.25">
      <c r="A185" s="25" t="s">
        <v>252</v>
      </c>
      <c r="B185" s="65" t="s">
        <v>253</v>
      </c>
      <c r="C185" s="150"/>
      <c r="E185" s="53"/>
      <c r="F185" s="159">
        <f t="shared" si="28"/>
        <v>0</v>
      </c>
      <c r="G185" s="51"/>
      <c r="H185" s="23"/>
      <c r="L185" s="23"/>
      <c r="M185" s="23"/>
      <c r="N185" s="55"/>
    </row>
    <row r="186" spans="1:14" hidden="1" outlineLevel="1" x14ac:dyDescent="0.25">
      <c r="A186" s="25" t="s">
        <v>254</v>
      </c>
      <c r="B186" s="65" t="s">
        <v>255</v>
      </c>
      <c r="C186" s="150"/>
      <c r="E186" s="53"/>
      <c r="F186" s="159">
        <f t="shared" si="28"/>
        <v>0</v>
      </c>
      <c r="G186" s="51"/>
      <c r="H186" s="23"/>
      <c r="L186" s="23"/>
      <c r="M186" s="23"/>
      <c r="N186" s="55"/>
    </row>
    <row r="187" spans="1:14" hidden="1" outlineLevel="1" x14ac:dyDescent="0.25">
      <c r="A187" s="25" t="s">
        <v>256</v>
      </c>
      <c r="B187" s="65" t="s">
        <v>257</v>
      </c>
      <c r="C187" s="150"/>
      <c r="E187" s="53"/>
      <c r="F187" s="159">
        <f t="shared" si="28"/>
        <v>0</v>
      </c>
      <c r="G187" s="51"/>
      <c r="H187" s="23"/>
      <c r="L187" s="23"/>
      <c r="M187" s="23"/>
      <c r="N187" s="55"/>
    </row>
    <row r="188" spans="1:14" hidden="1" outlineLevel="1" x14ac:dyDescent="0.25">
      <c r="A188" s="25" t="s">
        <v>258</v>
      </c>
      <c r="B188" s="65"/>
      <c r="E188" s="53"/>
      <c r="F188" s="51"/>
      <c r="G188" s="51"/>
      <c r="H188" s="23"/>
      <c r="L188" s="23"/>
      <c r="M188" s="23"/>
      <c r="N188" s="55"/>
    </row>
    <row r="189" spans="1:14" hidden="1" outlineLevel="1" x14ac:dyDescent="0.25">
      <c r="A189" s="25" t="s">
        <v>259</v>
      </c>
      <c r="B189" s="65"/>
      <c r="E189" s="53"/>
      <c r="F189" s="51"/>
      <c r="G189" s="51"/>
      <c r="H189" s="23"/>
      <c r="L189" s="23"/>
      <c r="M189" s="23"/>
      <c r="N189" s="55"/>
    </row>
    <row r="190" spans="1:14" hidden="1" outlineLevel="1" x14ac:dyDescent="0.25">
      <c r="A190" s="25" t="s">
        <v>260</v>
      </c>
      <c r="B190" s="65"/>
      <c r="E190" s="53"/>
      <c r="F190" s="51"/>
      <c r="G190" s="51"/>
      <c r="H190" s="23"/>
      <c r="L190" s="23"/>
      <c r="M190" s="23"/>
      <c r="N190" s="55"/>
    </row>
    <row r="191" spans="1:14" hidden="1" outlineLevel="1" x14ac:dyDescent="0.25">
      <c r="A191" s="25" t="s">
        <v>261</v>
      </c>
      <c r="B191" s="54"/>
      <c r="E191" s="53"/>
      <c r="F191" s="51"/>
      <c r="G191" s="51"/>
      <c r="H191" s="23"/>
      <c r="L191" s="23"/>
      <c r="M191" s="23"/>
      <c r="N191" s="55"/>
    </row>
    <row r="192" spans="1:14" ht="15" customHeight="1" collapsed="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50">
        <f>C174</f>
        <v>20.027154149999998</v>
      </c>
      <c r="E193" s="50"/>
      <c r="F193" s="159">
        <f t="shared" ref="F193:F206" si="29">IF($C$208=0,"",IF(C193="[for completion]","",C193/$C$208))</f>
        <v>1</v>
      </c>
      <c r="G193" s="51"/>
      <c r="H193" s="23"/>
      <c r="L193" s="23"/>
      <c r="M193" s="23"/>
      <c r="N193" s="55"/>
    </row>
    <row r="194" spans="1:14" x14ac:dyDescent="0.25">
      <c r="A194" s="25" t="s">
        <v>265</v>
      </c>
      <c r="B194" s="42" t="s">
        <v>266</v>
      </c>
      <c r="C194" s="150">
        <v>0</v>
      </c>
      <c r="E194" s="53"/>
      <c r="F194" s="159">
        <f t="shared" si="29"/>
        <v>0</v>
      </c>
      <c r="G194" s="53"/>
      <c r="H194" s="23"/>
      <c r="L194" s="23"/>
      <c r="M194" s="23"/>
      <c r="N194" s="55"/>
    </row>
    <row r="195" spans="1:14" x14ac:dyDescent="0.25">
      <c r="A195" s="25" t="s">
        <v>267</v>
      </c>
      <c r="B195" s="42" t="s">
        <v>268</v>
      </c>
      <c r="C195" s="150">
        <v>0</v>
      </c>
      <c r="E195" s="53"/>
      <c r="F195" s="159">
        <f t="shared" si="29"/>
        <v>0</v>
      </c>
      <c r="G195" s="53"/>
      <c r="H195" s="23"/>
      <c r="L195" s="23"/>
      <c r="M195" s="23"/>
      <c r="N195" s="55"/>
    </row>
    <row r="196" spans="1:14" x14ac:dyDescent="0.25">
      <c r="A196" s="25" t="s">
        <v>269</v>
      </c>
      <c r="B196" s="42" t="s">
        <v>270</v>
      </c>
      <c r="C196" s="150">
        <v>0</v>
      </c>
      <c r="E196" s="53"/>
      <c r="F196" s="159">
        <f t="shared" si="29"/>
        <v>0</v>
      </c>
      <c r="G196" s="53"/>
      <c r="H196" s="23"/>
      <c r="L196" s="23"/>
      <c r="M196" s="23"/>
      <c r="N196" s="55"/>
    </row>
    <row r="197" spans="1:14" x14ac:dyDescent="0.25">
      <c r="A197" s="25" t="s">
        <v>271</v>
      </c>
      <c r="B197" s="42" t="s">
        <v>272</v>
      </c>
      <c r="C197" s="150">
        <v>0</v>
      </c>
      <c r="E197" s="53"/>
      <c r="F197" s="159">
        <f t="shared" si="29"/>
        <v>0</v>
      </c>
      <c r="G197" s="53"/>
      <c r="H197" s="23"/>
      <c r="L197" s="23"/>
      <c r="M197" s="23"/>
      <c r="N197" s="55"/>
    </row>
    <row r="198" spans="1:14" x14ac:dyDescent="0.25">
      <c r="A198" s="25" t="s">
        <v>273</v>
      </c>
      <c r="B198" s="42" t="s">
        <v>274</v>
      </c>
      <c r="C198" s="150">
        <v>0</v>
      </c>
      <c r="E198" s="53"/>
      <c r="F198" s="159">
        <f t="shared" si="29"/>
        <v>0</v>
      </c>
      <c r="G198" s="53"/>
      <c r="H198" s="23"/>
      <c r="L198" s="23"/>
      <c r="M198" s="23"/>
      <c r="N198" s="55"/>
    </row>
    <row r="199" spans="1:14" x14ac:dyDescent="0.25">
      <c r="A199" s="25" t="s">
        <v>275</v>
      </c>
      <c r="B199" s="42" t="s">
        <v>276</v>
      </c>
      <c r="C199" s="150">
        <v>0</v>
      </c>
      <c r="E199" s="53"/>
      <c r="F199" s="159">
        <f t="shared" si="29"/>
        <v>0</v>
      </c>
      <c r="G199" s="53"/>
      <c r="H199" s="23"/>
      <c r="L199" s="23"/>
      <c r="M199" s="23"/>
      <c r="N199" s="55"/>
    </row>
    <row r="200" spans="1:14" x14ac:dyDescent="0.25">
      <c r="A200" s="25" t="s">
        <v>277</v>
      </c>
      <c r="B200" s="42" t="s">
        <v>12</v>
      </c>
      <c r="C200" s="150">
        <v>0</v>
      </c>
      <c r="E200" s="53"/>
      <c r="F200" s="159">
        <f t="shared" si="29"/>
        <v>0</v>
      </c>
      <c r="G200" s="53"/>
      <c r="H200" s="23"/>
      <c r="L200" s="23"/>
      <c r="M200" s="23"/>
      <c r="N200" s="55"/>
    </row>
    <row r="201" spans="1:14" x14ac:dyDescent="0.25">
      <c r="A201" s="25" t="s">
        <v>278</v>
      </c>
      <c r="B201" s="42" t="s">
        <v>279</v>
      </c>
      <c r="C201" s="150">
        <v>0</v>
      </c>
      <c r="E201" s="53"/>
      <c r="F201" s="159">
        <f t="shared" si="29"/>
        <v>0</v>
      </c>
      <c r="G201" s="53"/>
      <c r="H201" s="23"/>
      <c r="L201" s="23"/>
      <c r="M201" s="23"/>
      <c r="N201" s="55"/>
    </row>
    <row r="202" spans="1:14" x14ac:dyDescent="0.25">
      <c r="A202" s="25" t="s">
        <v>280</v>
      </c>
      <c r="B202" s="42" t="s">
        <v>281</v>
      </c>
      <c r="C202" s="150">
        <v>0</v>
      </c>
      <c r="E202" s="53"/>
      <c r="F202" s="159">
        <f t="shared" si="29"/>
        <v>0</v>
      </c>
      <c r="G202" s="53"/>
      <c r="H202" s="23"/>
      <c r="L202" s="23"/>
      <c r="M202" s="23"/>
      <c r="N202" s="55"/>
    </row>
    <row r="203" spans="1:14" x14ac:dyDescent="0.25">
      <c r="A203" s="25" t="s">
        <v>282</v>
      </c>
      <c r="B203" s="42" t="s">
        <v>283</v>
      </c>
      <c r="C203" s="150">
        <v>0</v>
      </c>
      <c r="E203" s="53"/>
      <c r="F203" s="159">
        <f t="shared" si="29"/>
        <v>0</v>
      </c>
      <c r="G203" s="53"/>
      <c r="H203" s="23"/>
      <c r="L203" s="23"/>
      <c r="M203" s="23"/>
      <c r="N203" s="55"/>
    </row>
    <row r="204" spans="1:14" x14ac:dyDescent="0.25">
      <c r="A204" s="25" t="s">
        <v>284</v>
      </c>
      <c r="B204" s="42" t="s">
        <v>285</v>
      </c>
      <c r="C204" s="150">
        <v>0</v>
      </c>
      <c r="E204" s="53"/>
      <c r="F204" s="159">
        <f t="shared" si="29"/>
        <v>0</v>
      </c>
      <c r="G204" s="53"/>
      <c r="H204" s="23"/>
      <c r="L204" s="23"/>
      <c r="M204" s="23"/>
      <c r="N204" s="55"/>
    </row>
    <row r="205" spans="1:14" x14ac:dyDescent="0.25">
      <c r="A205" s="25" t="s">
        <v>286</v>
      </c>
      <c r="B205" s="42" t="s">
        <v>287</v>
      </c>
      <c r="C205" s="150">
        <v>0</v>
      </c>
      <c r="E205" s="53"/>
      <c r="F205" s="159">
        <f t="shared" si="29"/>
        <v>0</v>
      </c>
      <c r="G205" s="53"/>
      <c r="H205" s="23"/>
      <c r="L205" s="23"/>
      <c r="M205" s="23"/>
      <c r="N205" s="55"/>
    </row>
    <row r="206" spans="1:14" x14ac:dyDescent="0.25">
      <c r="A206" s="25" t="s">
        <v>288</v>
      </c>
      <c r="B206" s="42" t="s">
        <v>98</v>
      </c>
      <c r="C206" s="150">
        <v>0</v>
      </c>
      <c r="E206" s="53"/>
      <c r="F206" s="159">
        <f t="shared" si="29"/>
        <v>0</v>
      </c>
      <c r="G206" s="53"/>
      <c r="H206" s="23"/>
      <c r="L206" s="23"/>
      <c r="M206" s="23"/>
      <c r="N206" s="55"/>
    </row>
    <row r="207" spans="1:14" x14ac:dyDescent="0.25">
      <c r="A207" s="25" t="s">
        <v>289</v>
      </c>
      <c r="B207" s="52" t="s">
        <v>290</v>
      </c>
      <c r="C207" s="150">
        <v>0</v>
      </c>
      <c r="E207" s="53"/>
      <c r="F207" s="159"/>
      <c r="G207" s="53"/>
      <c r="H207" s="23"/>
      <c r="L207" s="23"/>
      <c r="M207" s="23"/>
      <c r="N207" s="55"/>
    </row>
    <row r="208" spans="1:14" x14ac:dyDescent="0.25">
      <c r="A208" s="25" t="s">
        <v>291</v>
      </c>
      <c r="B208" s="59" t="s">
        <v>100</v>
      </c>
      <c r="C208" s="152">
        <f>SUM(C193:C206)</f>
        <v>20.027154149999998</v>
      </c>
      <c r="D208" s="42"/>
      <c r="E208" s="53"/>
      <c r="F208" s="160">
        <f>SUM(F193:F206)</f>
        <v>1</v>
      </c>
      <c r="G208" s="53"/>
      <c r="H208" s="23"/>
      <c r="L208" s="23"/>
      <c r="M208" s="23"/>
      <c r="N208" s="55"/>
    </row>
    <row r="209" spans="1:14" hidden="1" outlineLevel="1" x14ac:dyDescent="0.25">
      <c r="A209" s="25" t="s">
        <v>292</v>
      </c>
      <c r="B209" s="54" t="s">
        <v>102</v>
      </c>
      <c r="C209" s="150"/>
      <c r="E209" s="53"/>
      <c r="F209" s="159">
        <f>IF($C$208=0,"",IF(C209="[for completion]","",C209/$C$208))</f>
        <v>0</v>
      </c>
      <c r="G209" s="53"/>
      <c r="H209" s="23"/>
      <c r="L209" s="23"/>
      <c r="M209" s="23"/>
      <c r="N209" s="55"/>
    </row>
    <row r="210" spans="1:14" hidden="1" outlineLevel="1" x14ac:dyDescent="0.25">
      <c r="A210" s="25" t="s">
        <v>293</v>
      </c>
      <c r="B210" s="54" t="s">
        <v>102</v>
      </c>
      <c r="C210" s="150"/>
      <c r="E210" s="53"/>
      <c r="F210" s="159">
        <f t="shared" ref="F210:F215" si="30">IF($C$208=0,"",IF(C210="[for completion]","",C210/$C$208))</f>
        <v>0</v>
      </c>
      <c r="G210" s="53"/>
      <c r="H210" s="23"/>
      <c r="L210" s="23"/>
      <c r="M210" s="23"/>
      <c r="N210" s="55"/>
    </row>
    <row r="211" spans="1:14" hidden="1" outlineLevel="1" x14ac:dyDescent="0.25">
      <c r="A211" s="25" t="s">
        <v>294</v>
      </c>
      <c r="B211" s="54" t="s">
        <v>102</v>
      </c>
      <c r="C211" s="150"/>
      <c r="E211" s="53"/>
      <c r="F211" s="159">
        <f t="shared" si="30"/>
        <v>0</v>
      </c>
      <c r="G211" s="53"/>
      <c r="H211" s="23"/>
      <c r="L211" s="23"/>
      <c r="M211" s="23"/>
      <c r="N211" s="55"/>
    </row>
    <row r="212" spans="1:14" hidden="1" outlineLevel="1" x14ac:dyDescent="0.25">
      <c r="A212" s="25" t="s">
        <v>295</v>
      </c>
      <c r="B212" s="54" t="s">
        <v>102</v>
      </c>
      <c r="C212" s="150"/>
      <c r="E212" s="53"/>
      <c r="F212" s="159">
        <f t="shared" si="30"/>
        <v>0</v>
      </c>
      <c r="G212" s="53"/>
      <c r="H212" s="23"/>
      <c r="L212" s="23"/>
      <c r="M212" s="23"/>
      <c r="N212" s="55"/>
    </row>
    <row r="213" spans="1:14" hidden="1" outlineLevel="1" x14ac:dyDescent="0.25">
      <c r="A213" s="25" t="s">
        <v>296</v>
      </c>
      <c r="B213" s="54" t="s">
        <v>102</v>
      </c>
      <c r="C213" s="150"/>
      <c r="E213" s="53"/>
      <c r="F213" s="159">
        <f t="shared" si="30"/>
        <v>0</v>
      </c>
      <c r="G213" s="53"/>
      <c r="H213" s="23"/>
      <c r="L213" s="23"/>
      <c r="M213" s="23"/>
      <c r="N213" s="55"/>
    </row>
    <row r="214" spans="1:14" hidden="1" outlineLevel="1" x14ac:dyDescent="0.25">
      <c r="A214" s="25" t="s">
        <v>297</v>
      </c>
      <c r="B214" s="54" t="s">
        <v>102</v>
      </c>
      <c r="C214" s="150"/>
      <c r="E214" s="53"/>
      <c r="F214" s="159">
        <f t="shared" si="30"/>
        <v>0</v>
      </c>
      <c r="G214" s="53"/>
      <c r="H214" s="23"/>
      <c r="L214" s="23"/>
      <c r="M214" s="23"/>
      <c r="N214" s="55"/>
    </row>
    <row r="215" spans="1:14" hidden="1" outlineLevel="1" x14ac:dyDescent="0.25">
      <c r="A215" s="25" t="s">
        <v>298</v>
      </c>
      <c r="B215" s="54" t="s">
        <v>102</v>
      </c>
      <c r="C215" s="150"/>
      <c r="E215" s="53"/>
      <c r="F215" s="159">
        <f t="shared" si="30"/>
        <v>0</v>
      </c>
      <c r="G215" s="53"/>
      <c r="H215" s="23"/>
      <c r="L215" s="23"/>
      <c r="M215" s="23"/>
      <c r="N215" s="55"/>
    </row>
    <row r="216" spans="1:14" ht="15" customHeight="1" collapsed="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50">
        <f>C193</f>
        <v>20.027154149999998</v>
      </c>
      <c r="E217" s="63"/>
      <c r="F217" s="159">
        <f>IF($C$38=0,"",IF(C217="[for completion]","",IF(C217="","",C217/$C$38)))</f>
        <v>1.3725542370823074E-3</v>
      </c>
      <c r="G217" s="159">
        <f>IF($C$39=0,"",IF(C217="[for completion]","",IF(C217="","",C217/$C$39)))</f>
        <v>2.1248969920424402E-3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20.027154149999998</v>
      </c>
      <c r="E220" s="63"/>
      <c r="F220" s="144">
        <f>SUM(F217:F219)</f>
        <v>1.3725542370823074E-3</v>
      </c>
      <c r="G220" s="144">
        <f>SUM(G217:G219)</f>
        <v>2.1248969920424402E-3</v>
      </c>
      <c r="H220" s="23"/>
      <c r="L220" s="23"/>
      <c r="M220" s="23"/>
      <c r="N220" s="55"/>
    </row>
    <row r="221" spans="1:14" hidden="1"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hidden="1" outlineLevel="1" x14ac:dyDescent="0.25">
      <c r="A222" s="25" t="s">
        <v>307</v>
      </c>
      <c r="B222" s="54" t="s">
        <v>102</v>
      </c>
      <c r="C222" s="150"/>
      <c r="E222" s="63"/>
      <c r="F222" s="159" t="str">
        <f t="shared" si="33"/>
        <v/>
      </c>
      <c r="G222" s="159" t="str">
        <f t="shared" si="34"/>
        <v/>
      </c>
      <c r="H222" s="23"/>
      <c r="L222" s="23"/>
      <c r="M222" s="23"/>
      <c r="N222" s="55"/>
    </row>
    <row r="223" spans="1:14" hidden="1" outlineLevel="1" x14ac:dyDescent="0.25">
      <c r="A223" s="25" t="s">
        <v>308</v>
      </c>
      <c r="B223" s="54" t="s">
        <v>102</v>
      </c>
      <c r="C223" s="150"/>
      <c r="E223" s="63"/>
      <c r="F223" s="159" t="str">
        <f t="shared" si="33"/>
        <v/>
      </c>
      <c r="G223" s="159" t="str">
        <f t="shared" si="34"/>
        <v/>
      </c>
      <c r="H223" s="23"/>
      <c r="L223" s="23"/>
      <c r="M223" s="23"/>
      <c r="N223" s="55"/>
    </row>
    <row r="224" spans="1:14" hidden="1" outlineLevel="1" x14ac:dyDescent="0.25">
      <c r="A224" s="25" t="s">
        <v>309</v>
      </c>
      <c r="B224" s="54" t="s">
        <v>102</v>
      </c>
      <c r="C224" s="150"/>
      <c r="E224" s="63"/>
      <c r="F224" s="159" t="str">
        <f t="shared" si="33"/>
        <v/>
      </c>
      <c r="G224" s="159" t="str">
        <f t="shared" si="34"/>
        <v/>
      </c>
      <c r="H224" s="23"/>
      <c r="L224" s="23"/>
      <c r="M224" s="23"/>
      <c r="N224" s="55"/>
    </row>
    <row r="225" spans="1:14" hidden="1" outlineLevel="1" x14ac:dyDescent="0.25">
      <c r="A225" s="25" t="s">
        <v>310</v>
      </c>
      <c r="B225" s="54" t="s">
        <v>102</v>
      </c>
      <c r="C225" s="150"/>
      <c r="E225" s="63"/>
      <c r="F225" s="159" t="str">
        <f t="shared" si="33"/>
        <v/>
      </c>
      <c r="G225" s="159" t="str">
        <f t="shared" si="34"/>
        <v/>
      </c>
      <c r="H225" s="23"/>
      <c r="L225" s="23"/>
      <c r="M225" s="23"/>
    </row>
    <row r="226" spans="1:14" hidden="1" outlineLevel="1" x14ac:dyDescent="0.25">
      <c r="A226" s="25" t="s">
        <v>311</v>
      </c>
      <c r="B226" s="54" t="s">
        <v>102</v>
      </c>
      <c r="C226" s="150"/>
      <c r="E226" s="42"/>
      <c r="F226" s="159" t="str">
        <f t="shared" si="33"/>
        <v/>
      </c>
      <c r="G226" s="159" t="str">
        <f t="shared" si="34"/>
        <v/>
      </c>
      <c r="H226" s="23"/>
      <c r="L226" s="23"/>
      <c r="M226" s="23"/>
    </row>
    <row r="227" spans="1:14" hidden="1" outlineLevel="1" x14ac:dyDescent="0.25">
      <c r="A227" s="25" t="s">
        <v>312</v>
      </c>
      <c r="B227" s="54" t="s">
        <v>102</v>
      </c>
      <c r="C227" s="150"/>
      <c r="E227" s="63"/>
      <c r="F227" s="159" t="str">
        <f t="shared" si="33"/>
        <v/>
      </c>
      <c r="G227" s="159" t="str">
        <f t="shared" si="34"/>
        <v/>
      </c>
      <c r="H227" s="23"/>
      <c r="L227" s="23"/>
      <c r="M227" s="23"/>
    </row>
    <row r="228" spans="1:14" ht="15" customHeight="1" collapsed="1" x14ac:dyDescent="0.25">
      <c r="A228" s="44"/>
      <c r="B228" s="45" t="s">
        <v>313</v>
      </c>
      <c r="C228" s="44"/>
      <c r="D228" s="44"/>
      <c r="E228" s="46"/>
      <c r="F228" s="47"/>
      <c r="G228" s="47"/>
      <c r="H228" s="23"/>
      <c r="L228" s="23"/>
      <c r="M228" s="23"/>
    </row>
    <row r="229" spans="1:14" ht="30" x14ac:dyDescent="0.25">
      <c r="A229" s="25" t="s">
        <v>314</v>
      </c>
      <c r="B229" s="42" t="s">
        <v>315</v>
      </c>
      <c r="C229" s="71" t="s">
        <v>1728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50">
        <f>C53+C164</f>
        <v>17596.129689729998</v>
      </c>
      <c r="E231" s="42"/>
      <c r="H231" s="23"/>
      <c r="L231" s="23"/>
      <c r="M231" s="23"/>
    </row>
    <row r="232" spans="1:14" x14ac:dyDescent="0.25">
      <c r="A232" s="25" t="s">
        <v>317</v>
      </c>
      <c r="B232" s="66" t="s">
        <v>318</v>
      </c>
      <c r="C232" s="150" t="s">
        <v>1729</v>
      </c>
      <c r="E232" s="42"/>
      <c r="H232" s="23"/>
      <c r="L232" s="23"/>
      <c r="M232" s="23"/>
    </row>
    <row r="233" spans="1:14" x14ac:dyDescent="0.25">
      <c r="A233" s="25" t="s">
        <v>319</v>
      </c>
      <c r="B233" s="66" t="s">
        <v>320</v>
      </c>
      <c r="C233" s="150" t="s">
        <v>1730</v>
      </c>
      <c r="E233" s="42"/>
      <c r="H233" s="23"/>
      <c r="L233" s="23"/>
      <c r="M233" s="23"/>
    </row>
    <row r="234" spans="1:14" hidden="1" outlineLevel="1" x14ac:dyDescent="0.25">
      <c r="A234" s="25" t="s">
        <v>321</v>
      </c>
      <c r="B234" s="40" t="s">
        <v>322</v>
      </c>
      <c r="C234" s="152"/>
      <c r="D234" s="42"/>
      <c r="E234" s="42"/>
      <c r="H234" s="23"/>
      <c r="L234" s="23"/>
      <c r="M234" s="23"/>
    </row>
    <row r="235" spans="1:14" hidden="1" outlineLevel="1" x14ac:dyDescent="0.25">
      <c r="A235" s="25" t="s">
        <v>323</v>
      </c>
      <c r="B235" s="40" t="s">
        <v>324</v>
      </c>
      <c r="C235" s="152"/>
      <c r="D235" s="42"/>
      <c r="E235" s="42"/>
      <c r="H235" s="23"/>
      <c r="L235" s="23"/>
      <c r="M235" s="23"/>
    </row>
    <row r="236" spans="1:14" hidden="1" outlineLevel="1" x14ac:dyDescent="0.25">
      <c r="A236" s="25" t="s">
        <v>325</v>
      </c>
      <c r="B236" s="40" t="s">
        <v>326</v>
      </c>
      <c r="C236" s="152"/>
      <c r="D236" s="42"/>
      <c r="E236" s="42"/>
      <c r="H236" s="23"/>
      <c r="L236" s="23"/>
      <c r="M236" s="23"/>
    </row>
    <row r="237" spans="1:14" hidden="1" outlineLevel="1" x14ac:dyDescent="0.25">
      <c r="A237" s="25" t="s">
        <v>327</v>
      </c>
      <c r="C237" s="42"/>
      <c r="D237" s="42"/>
      <c r="E237" s="42"/>
      <c r="H237" s="23"/>
      <c r="L237" s="23"/>
      <c r="M237" s="23"/>
    </row>
    <row r="238" spans="1:14" hidden="1" outlineLevel="1" x14ac:dyDescent="0.25">
      <c r="A238" s="25" t="s">
        <v>328</v>
      </c>
      <c r="C238" s="42"/>
      <c r="D238" s="42"/>
      <c r="E238" s="42"/>
      <c r="H238" s="23"/>
      <c r="L238" s="23"/>
      <c r="M238" s="23"/>
    </row>
    <row r="239" spans="1:14" hidden="1" outlineLevel="1" x14ac:dyDescent="0.25">
      <c r="A239" s="25" t="s">
        <v>329</v>
      </c>
      <c r="D239"/>
      <c r="E239"/>
      <c r="F239"/>
      <c r="G239"/>
      <c r="H239" s="23"/>
      <c r="K239" s="67"/>
      <c r="L239" s="67"/>
      <c r="M239" s="67"/>
      <c r="N239" s="67"/>
    </row>
    <row r="240" spans="1:14" hidden="1" outlineLevel="1" x14ac:dyDescent="0.25">
      <c r="A240" s="25" t="s">
        <v>330</v>
      </c>
      <c r="D240"/>
      <c r="E240"/>
      <c r="F240"/>
      <c r="G240"/>
      <c r="H240" s="23"/>
      <c r="K240" s="67"/>
      <c r="L240" s="67"/>
      <c r="M240" s="67"/>
      <c r="N240" s="67"/>
    </row>
    <row r="241" spans="1:14" hidden="1" outlineLevel="1" x14ac:dyDescent="0.25">
      <c r="A241" s="25" t="s">
        <v>331</v>
      </c>
      <c r="D241"/>
      <c r="E241"/>
      <c r="F241"/>
      <c r="G241"/>
      <c r="H241" s="23"/>
      <c r="K241" s="67"/>
      <c r="L241" s="67"/>
      <c r="M241" s="67"/>
      <c r="N241" s="67"/>
    </row>
    <row r="242" spans="1:14" hidden="1" outlineLevel="1" x14ac:dyDescent="0.25">
      <c r="A242" s="25" t="s">
        <v>332</v>
      </c>
      <c r="D242"/>
      <c r="E242"/>
      <c r="F242"/>
      <c r="G242"/>
      <c r="H242" s="23"/>
      <c r="K242" s="67"/>
      <c r="L242" s="67"/>
      <c r="M242" s="67"/>
      <c r="N242" s="67"/>
    </row>
    <row r="243" spans="1:14" hidden="1" outlineLevel="1" x14ac:dyDescent="0.25">
      <c r="A243" s="25" t="s">
        <v>333</v>
      </c>
      <c r="D243"/>
      <c r="E243"/>
      <c r="F243"/>
      <c r="G243"/>
      <c r="H243" s="23"/>
      <c r="K243" s="67"/>
      <c r="L243" s="67"/>
      <c r="M243" s="67"/>
      <c r="N243" s="67"/>
    </row>
    <row r="244" spans="1:14" hidden="1" outlineLevel="1" x14ac:dyDescent="0.25">
      <c r="A244" s="25" t="s">
        <v>334</v>
      </c>
      <c r="D244"/>
      <c r="E244"/>
      <c r="F244"/>
      <c r="G244"/>
      <c r="H244" s="23"/>
      <c r="K244" s="67"/>
      <c r="L244" s="67"/>
      <c r="M244" s="67"/>
      <c r="N244" s="67"/>
    </row>
    <row r="245" spans="1:14" hidden="1" outlineLevel="1" x14ac:dyDescent="0.25">
      <c r="A245" s="25" t="s">
        <v>335</v>
      </c>
      <c r="D245"/>
      <c r="E245"/>
      <c r="F245"/>
      <c r="G245"/>
      <c r="H245" s="23"/>
      <c r="K245" s="67"/>
      <c r="L245" s="67"/>
      <c r="M245" s="67"/>
      <c r="N245" s="67"/>
    </row>
    <row r="246" spans="1:14" hidden="1" outlineLevel="1" x14ac:dyDescent="0.25">
      <c r="A246" s="25" t="s">
        <v>336</v>
      </c>
      <c r="D246"/>
      <c r="E246"/>
      <c r="F246"/>
      <c r="G246"/>
      <c r="H246" s="23"/>
      <c r="K246" s="67"/>
      <c r="L246" s="67"/>
      <c r="M246" s="67"/>
      <c r="N246" s="67"/>
    </row>
    <row r="247" spans="1:14" hidden="1" outlineLevel="1" x14ac:dyDescent="0.25">
      <c r="A247" s="25" t="s">
        <v>337</v>
      </c>
      <c r="D247"/>
      <c r="E247"/>
      <c r="F247"/>
      <c r="G247"/>
      <c r="H247" s="23"/>
      <c r="K247" s="67"/>
      <c r="L247" s="67"/>
      <c r="M247" s="67"/>
      <c r="N247" s="67"/>
    </row>
    <row r="248" spans="1:14" hidden="1" outlineLevel="1" x14ac:dyDescent="0.25">
      <c r="A248" s="25" t="s">
        <v>338</v>
      </c>
      <c r="D248"/>
      <c r="E248"/>
      <c r="F248"/>
      <c r="G248"/>
      <c r="H248" s="23"/>
      <c r="K248" s="67"/>
      <c r="L248" s="67"/>
      <c r="M248" s="67"/>
      <c r="N248" s="67"/>
    </row>
    <row r="249" spans="1:14" hidden="1" outlineLevel="1" x14ac:dyDescent="0.25">
      <c r="A249" s="25" t="s">
        <v>339</v>
      </c>
      <c r="D249"/>
      <c r="E249"/>
      <c r="F249"/>
      <c r="G249"/>
      <c r="H249" s="23"/>
      <c r="K249" s="67"/>
      <c r="L249" s="67"/>
      <c r="M249" s="67"/>
      <c r="N249" s="67"/>
    </row>
    <row r="250" spans="1:14" hidden="1" outlineLevel="1" x14ac:dyDescent="0.25">
      <c r="A250" s="25" t="s">
        <v>340</v>
      </c>
      <c r="D250"/>
      <c r="E250"/>
      <c r="F250"/>
      <c r="G250"/>
      <c r="H250" s="23"/>
      <c r="K250" s="67"/>
      <c r="L250" s="67"/>
      <c r="M250" s="67"/>
      <c r="N250" s="67"/>
    </row>
    <row r="251" spans="1:14" hidden="1" outlineLevel="1" x14ac:dyDescent="0.25">
      <c r="A251" s="25" t="s">
        <v>341</v>
      </c>
      <c r="D251"/>
      <c r="E251"/>
      <c r="F251"/>
      <c r="G251"/>
      <c r="H251" s="23"/>
      <c r="K251" s="67"/>
      <c r="L251" s="67"/>
      <c r="M251" s="67"/>
      <c r="N251" s="67"/>
    </row>
    <row r="252" spans="1:14" hidden="1" outlineLevel="1" x14ac:dyDescent="0.25">
      <c r="A252" s="25" t="s">
        <v>342</v>
      </c>
      <c r="D252"/>
      <c r="E252"/>
      <c r="F252"/>
      <c r="G252"/>
      <c r="H252" s="23"/>
      <c r="K252" s="67"/>
      <c r="L252" s="67"/>
      <c r="M252" s="67"/>
      <c r="N252" s="67"/>
    </row>
    <row r="253" spans="1:14" hidden="1" outlineLevel="1" x14ac:dyDescent="0.25">
      <c r="A253" s="25" t="s">
        <v>343</v>
      </c>
      <c r="D253"/>
      <c r="E253"/>
      <c r="F253"/>
      <c r="G253"/>
      <c r="H253" s="23"/>
      <c r="K253" s="67"/>
      <c r="L253" s="67"/>
      <c r="M253" s="67"/>
      <c r="N253" s="67"/>
    </row>
    <row r="254" spans="1:14" hidden="1" outlineLevel="1" x14ac:dyDescent="0.25">
      <c r="A254" s="25" t="s">
        <v>344</v>
      </c>
      <c r="D254"/>
      <c r="E254"/>
      <c r="F254"/>
      <c r="G254"/>
      <c r="H254" s="23"/>
      <c r="K254" s="67"/>
      <c r="L254" s="67"/>
      <c r="M254" s="67"/>
      <c r="N254" s="67"/>
    </row>
    <row r="255" spans="1:14" hidden="1" outlineLevel="1" x14ac:dyDescent="0.25">
      <c r="A255" s="25" t="s">
        <v>345</v>
      </c>
      <c r="D255"/>
      <c r="E255"/>
      <c r="F255"/>
      <c r="G255"/>
      <c r="H255" s="23"/>
      <c r="K255" s="67"/>
      <c r="L255" s="67"/>
      <c r="M255" s="67"/>
      <c r="N255" s="67"/>
    </row>
    <row r="256" spans="1:14" hidden="1" outlineLevel="1" x14ac:dyDescent="0.25">
      <c r="A256" s="25" t="s">
        <v>346</v>
      </c>
      <c r="D256"/>
      <c r="E256"/>
      <c r="F256"/>
      <c r="G256"/>
      <c r="H256" s="23"/>
      <c r="K256" s="67"/>
      <c r="L256" s="67"/>
      <c r="M256" s="67"/>
      <c r="N256" s="67"/>
    </row>
    <row r="257" spans="1:14" hidden="1" outlineLevel="1" x14ac:dyDescent="0.25">
      <c r="A257" s="25" t="s">
        <v>347</v>
      </c>
      <c r="D257"/>
      <c r="E257"/>
      <c r="F257"/>
      <c r="G257"/>
      <c r="H257" s="23"/>
      <c r="K257" s="67"/>
      <c r="L257" s="67"/>
      <c r="M257" s="67"/>
      <c r="N257" s="67"/>
    </row>
    <row r="258" spans="1:14" hidden="1" outlineLevel="1" x14ac:dyDescent="0.25">
      <c r="A258" s="25" t="s">
        <v>348</v>
      </c>
      <c r="D258"/>
      <c r="E258"/>
      <c r="F258"/>
      <c r="G258"/>
      <c r="H258" s="23"/>
      <c r="K258" s="67"/>
      <c r="L258" s="67"/>
      <c r="M258" s="67"/>
      <c r="N258" s="67"/>
    </row>
    <row r="259" spans="1:14" hidden="1" outlineLevel="1" x14ac:dyDescent="0.25">
      <c r="A259" s="25" t="s">
        <v>349</v>
      </c>
      <c r="D259"/>
      <c r="E259"/>
      <c r="F259"/>
      <c r="G259"/>
      <c r="H259" s="23"/>
      <c r="K259" s="67"/>
      <c r="L259" s="67"/>
      <c r="M259" s="67"/>
      <c r="N259" s="67"/>
    </row>
    <row r="260" spans="1:14" hidden="1" outlineLevel="1" x14ac:dyDescent="0.25">
      <c r="A260" s="25" t="s">
        <v>350</v>
      </c>
      <c r="D260"/>
      <c r="E260"/>
      <c r="F260"/>
      <c r="G260"/>
      <c r="H260" s="23"/>
      <c r="K260" s="67"/>
      <c r="L260" s="67"/>
      <c r="M260" s="67"/>
      <c r="N260" s="67"/>
    </row>
    <row r="261" spans="1:14" hidden="1" outlineLevel="1" x14ac:dyDescent="0.25">
      <c r="A261" s="25" t="s">
        <v>351</v>
      </c>
      <c r="D261"/>
      <c r="E261"/>
      <c r="F261"/>
      <c r="G261"/>
      <c r="H261" s="23"/>
      <c r="K261" s="67"/>
      <c r="L261" s="67"/>
      <c r="M261" s="67"/>
      <c r="N261" s="67"/>
    </row>
    <row r="262" spans="1:14" hidden="1" outlineLevel="1" x14ac:dyDescent="0.25">
      <c r="A262" s="25" t="s">
        <v>352</v>
      </c>
      <c r="D262"/>
      <c r="E262"/>
      <c r="F262"/>
      <c r="G262"/>
      <c r="H262" s="23"/>
      <c r="K262" s="67"/>
      <c r="L262" s="67"/>
      <c r="M262" s="67"/>
      <c r="N262" s="67"/>
    </row>
    <row r="263" spans="1:14" hidden="1" outlineLevel="1" x14ac:dyDescent="0.25">
      <c r="A263" s="25" t="s">
        <v>353</v>
      </c>
      <c r="D263"/>
      <c r="E263"/>
      <c r="F263"/>
      <c r="G263"/>
      <c r="H263" s="23"/>
      <c r="K263" s="67"/>
      <c r="L263" s="67"/>
      <c r="M263" s="67"/>
      <c r="N263" s="67"/>
    </row>
    <row r="264" spans="1:14" hidden="1" outlineLevel="1" x14ac:dyDescent="0.25">
      <c r="A264" s="25" t="s">
        <v>354</v>
      </c>
      <c r="D264"/>
      <c r="E264"/>
      <c r="F264"/>
      <c r="G264"/>
      <c r="H264" s="23"/>
      <c r="K264" s="67"/>
      <c r="L264" s="67"/>
      <c r="M264" s="67"/>
      <c r="N264" s="67"/>
    </row>
    <row r="265" spans="1:14" hidden="1" outlineLevel="1" x14ac:dyDescent="0.25">
      <c r="A265" s="25" t="s">
        <v>355</v>
      </c>
      <c r="D265"/>
      <c r="E265"/>
      <c r="F265"/>
      <c r="G265"/>
      <c r="H265" s="23"/>
      <c r="K265" s="67"/>
      <c r="L265" s="67"/>
      <c r="M265" s="67"/>
      <c r="N265" s="67"/>
    </row>
    <row r="266" spans="1:14" hidden="1" outlineLevel="1" x14ac:dyDescent="0.25">
      <c r="A266" s="25" t="s">
        <v>356</v>
      </c>
      <c r="D266"/>
      <c r="E266"/>
      <c r="F266"/>
      <c r="G266"/>
      <c r="H266" s="23"/>
      <c r="K266" s="67"/>
      <c r="L266" s="67"/>
      <c r="M266" s="67"/>
      <c r="N266" s="67"/>
    </row>
    <row r="267" spans="1:14" hidden="1" outlineLevel="1" x14ac:dyDescent="0.25">
      <c r="A267" s="25" t="s">
        <v>357</v>
      </c>
      <c r="D267"/>
      <c r="E267"/>
      <c r="F267"/>
      <c r="G267"/>
      <c r="H267" s="23"/>
      <c r="K267" s="67"/>
      <c r="L267" s="67"/>
      <c r="M267" s="67"/>
      <c r="N267" s="67"/>
    </row>
    <row r="268" spans="1:14" hidden="1" outlineLevel="1" x14ac:dyDescent="0.25">
      <c r="A268" s="25" t="s">
        <v>358</v>
      </c>
      <c r="D268"/>
      <c r="E268"/>
      <c r="F268"/>
      <c r="G268"/>
      <c r="H268" s="23"/>
      <c r="K268" s="67"/>
      <c r="L268" s="67"/>
      <c r="M268" s="67"/>
      <c r="N268" s="67"/>
    </row>
    <row r="269" spans="1:14" hidden="1" outlineLevel="1" x14ac:dyDescent="0.25">
      <c r="A269" s="25" t="s">
        <v>359</v>
      </c>
      <c r="D269"/>
      <c r="E269"/>
      <c r="F269"/>
      <c r="G269"/>
      <c r="H269" s="23"/>
      <c r="K269" s="67"/>
      <c r="L269" s="67"/>
      <c r="M269" s="67"/>
      <c r="N269" s="67"/>
    </row>
    <row r="270" spans="1:14" hidden="1" outlineLevel="1" x14ac:dyDescent="0.25">
      <c r="A270" s="25" t="s">
        <v>360</v>
      </c>
      <c r="D270"/>
      <c r="E270"/>
      <c r="F270"/>
      <c r="G270"/>
      <c r="H270" s="23"/>
      <c r="K270" s="67"/>
      <c r="L270" s="67"/>
      <c r="M270" s="67"/>
      <c r="N270" s="67"/>
    </row>
    <row r="271" spans="1:14" hidden="1" outlineLevel="1" x14ac:dyDescent="0.25">
      <c r="A271" s="25" t="s">
        <v>361</v>
      </c>
      <c r="D271"/>
      <c r="E271"/>
      <c r="F271"/>
      <c r="G271"/>
      <c r="H271" s="23"/>
      <c r="K271" s="67"/>
      <c r="L271" s="67"/>
      <c r="M271" s="67"/>
      <c r="N271" s="67"/>
    </row>
    <row r="272" spans="1:14" hidden="1" outlineLevel="1" x14ac:dyDescent="0.25">
      <c r="A272" s="25" t="s">
        <v>362</v>
      </c>
      <c r="D272"/>
      <c r="E272"/>
      <c r="F272"/>
      <c r="G272"/>
      <c r="H272" s="23"/>
      <c r="K272" s="67"/>
      <c r="L272" s="67"/>
      <c r="M272" s="67"/>
      <c r="N272" s="67"/>
    </row>
    <row r="273" spans="1:14" hidden="1" outlineLevel="1" x14ac:dyDescent="0.25">
      <c r="A273" s="25" t="s">
        <v>363</v>
      </c>
      <c r="D273"/>
      <c r="E273"/>
      <c r="F273"/>
      <c r="G273"/>
      <c r="H273" s="23"/>
      <c r="K273" s="67"/>
      <c r="L273" s="67"/>
      <c r="M273" s="67"/>
      <c r="N273" s="67"/>
    </row>
    <row r="274" spans="1:14" hidden="1" outlineLevel="1" x14ac:dyDescent="0.25">
      <c r="A274" s="25" t="s">
        <v>364</v>
      </c>
      <c r="D274"/>
      <c r="E274"/>
      <c r="F274"/>
      <c r="G274"/>
      <c r="H274" s="23"/>
      <c r="K274" s="67"/>
      <c r="L274" s="67"/>
      <c r="M274" s="67"/>
      <c r="N274" s="67"/>
    </row>
    <row r="275" spans="1:14" hidden="1" outlineLevel="1" x14ac:dyDescent="0.25">
      <c r="A275" s="25" t="s">
        <v>365</v>
      </c>
      <c r="D275"/>
      <c r="E275"/>
      <c r="F275"/>
      <c r="G275"/>
      <c r="H275" s="23"/>
      <c r="K275" s="67"/>
      <c r="L275" s="67"/>
      <c r="M275" s="67"/>
      <c r="N275" s="67"/>
    </row>
    <row r="276" spans="1:14" hidden="1" outlineLevel="1" x14ac:dyDescent="0.25">
      <c r="A276" s="25" t="s">
        <v>366</v>
      </c>
      <c r="D276"/>
      <c r="E276"/>
      <c r="F276"/>
      <c r="G276"/>
      <c r="H276" s="23"/>
      <c r="K276" s="67"/>
      <c r="L276" s="67"/>
      <c r="M276" s="67"/>
      <c r="N276" s="67"/>
    </row>
    <row r="277" spans="1:14" hidden="1" outlineLevel="1" x14ac:dyDescent="0.25">
      <c r="A277" s="25" t="s">
        <v>367</v>
      </c>
      <c r="D277"/>
      <c r="E277"/>
      <c r="F277"/>
      <c r="G277"/>
      <c r="H277" s="23"/>
      <c r="K277" s="67"/>
      <c r="L277" s="67"/>
      <c r="M277" s="67"/>
      <c r="N277" s="67"/>
    </row>
    <row r="278" spans="1:14" hidden="1" outlineLevel="1" x14ac:dyDescent="0.25">
      <c r="A278" s="25" t="s">
        <v>368</v>
      </c>
      <c r="D278"/>
      <c r="E278"/>
      <c r="F278"/>
      <c r="G278"/>
      <c r="H278" s="23"/>
      <c r="K278" s="67"/>
      <c r="L278" s="67"/>
      <c r="M278" s="67"/>
      <c r="N278" s="67"/>
    </row>
    <row r="279" spans="1:14" hidden="1" outlineLevel="1" x14ac:dyDescent="0.25">
      <c r="A279" s="25" t="s">
        <v>369</v>
      </c>
      <c r="D279"/>
      <c r="E279"/>
      <c r="F279"/>
      <c r="G279"/>
      <c r="H279" s="23"/>
      <c r="K279" s="67"/>
      <c r="L279" s="67"/>
      <c r="M279" s="67"/>
      <c r="N279" s="67"/>
    </row>
    <row r="280" spans="1:14" hidden="1" outlineLevel="1" x14ac:dyDescent="0.25">
      <c r="A280" s="25" t="s">
        <v>370</v>
      </c>
      <c r="D280"/>
      <c r="E280"/>
      <c r="F280"/>
      <c r="G280"/>
      <c r="H280" s="23"/>
      <c r="K280" s="67"/>
      <c r="L280" s="67"/>
      <c r="M280" s="67"/>
      <c r="N280" s="67"/>
    </row>
    <row r="281" spans="1:14" hidden="1" outlineLevel="1" x14ac:dyDescent="0.25">
      <c r="A281" s="25" t="s">
        <v>371</v>
      </c>
      <c r="D281"/>
      <c r="E281"/>
      <c r="F281"/>
      <c r="G281"/>
      <c r="H281" s="23"/>
      <c r="K281" s="67"/>
      <c r="L281" s="67"/>
      <c r="M281" s="67"/>
      <c r="N281" s="67"/>
    </row>
    <row r="282" spans="1:14" hidden="1" outlineLevel="1" x14ac:dyDescent="0.25">
      <c r="A282" s="25" t="s">
        <v>372</v>
      </c>
      <c r="D282"/>
      <c r="E282"/>
      <c r="F282"/>
      <c r="G282"/>
      <c r="H282" s="23"/>
      <c r="K282" s="67"/>
      <c r="L282" s="67"/>
      <c r="M282" s="67"/>
      <c r="N282" s="67"/>
    </row>
    <row r="283" spans="1:14" hidden="1" outlineLevel="1" x14ac:dyDescent="0.25">
      <c r="A283" s="25" t="s">
        <v>373</v>
      </c>
      <c r="D283"/>
      <c r="E283"/>
      <c r="F283"/>
      <c r="G283"/>
      <c r="H283" s="23"/>
      <c r="K283" s="67"/>
      <c r="L283" s="67"/>
      <c r="M283" s="67"/>
      <c r="N283" s="67"/>
    </row>
    <row r="284" spans="1:14" hidden="1" outlineLevel="1" x14ac:dyDescent="0.25">
      <c r="A284" s="25" t="s">
        <v>374</v>
      </c>
      <c r="D284"/>
      <c r="E284"/>
      <c r="F284"/>
      <c r="G284"/>
      <c r="H284" s="23"/>
      <c r="K284" s="67"/>
      <c r="L284" s="67"/>
      <c r="M284" s="67"/>
      <c r="N284" s="67"/>
    </row>
    <row r="285" spans="1:14" ht="37.5" collapsed="1"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hidden="1" outlineLevel="1" x14ac:dyDescent="0.25">
      <c r="A301" s="25" t="s">
        <v>404</v>
      </c>
      <c r="B301" s="40"/>
      <c r="C301" s="71"/>
      <c r="D301" s="71"/>
      <c r="E301" s="72"/>
      <c r="H301" s="23"/>
      <c r="I301" s="40"/>
      <c r="J301" s="71"/>
      <c r="K301" s="71"/>
      <c r="L301" s="72"/>
    </row>
    <row r="302" spans="1:14" hidden="1" outlineLevel="1" x14ac:dyDescent="0.25">
      <c r="A302" s="25" t="s">
        <v>405</v>
      </c>
      <c r="B302" s="40"/>
      <c r="C302" s="71"/>
      <c r="D302" s="71"/>
      <c r="E302" s="72"/>
      <c r="H302" s="23"/>
      <c r="I302" s="40"/>
      <c r="J302" s="71"/>
      <c r="K302" s="71"/>
      <c r="L302" s="72"/>
    </row>
    <row r="303" spans="1:14" hidden="1" outlineLevel="1" x14ac:dyDescent="0.25">
      <c r="A303" s="25" t="s">
        <v>406</v>
      </c>
      <c r="B303" s="40"/>
      <c r="C303" s="71"/>
      <c r="D303" s="71"/>
      <c r="E303" s="72"/>
      <c r="H303" s="23"/>
      <c r="I303" s="40"/>
      <c r="J303" s="71"/>
      <c r="K303" s="71"/>
      <c r="L303" s="72"/>
    </row>
    <row r="304" spans="1:14" hidden="1" outlineLevel="1" x14ac:dyDescent="0.25">
      <c r="A304" s="25" t="s">
        <v>407</v>
      </c>
      <c r="B304" s="40"/>
      <c r="C304" s="71"/>
      <c r="D304" s="71"/>
      <c r="E304" s="72"/>
      <c r="H304" s="23"/>
      <c r="I304" s="40"/>
      <c r="J304" s="71"/>
      <c r="K304" s="71"/>
      <c r="L304" s="72"/>
    </row>
    <row r="305" spans="1:14" hidden="1" outlineLevel="1" x14ac:dyDescent="0.25">
      <c r="A305" s="25" t="s">
        <v>408</v>
      </c>
      <c r="B305" s="40"/>
      <c r="C305" s="71"/>
      <c r="D305" s="71"/>
      <c r="E305" s="72"/>
      <c r="H305" s="23"/>
      <c r="I305" s="40"/>
      <c r="J305" s="71"/>
      <c r="K305" s="71"/>
      <c r="L305" s="72"/>
      <c r="N305" s="55"/>
    </row>
    <row r="306" spans="1:14" hidden="1" outlineLevel="1" x14ac:dyDescent="0.25">
      <c r="A306" s="25" t="s">
        <v>409</v>
      </c>
      <c r="B306" s="40"/>
      <c r="C306" s="71"/>
      <c r="D306" s="71"/>
      <c r="E306" s="72"/>
      <c r="H306" s="23"/>
      <c r="I306" s="40"/>
      <c r="J306" s="71"/>
      <c r="K306" s="71"/>
      <c r="L306" s="72"/>
      <c r="N306" s="55"/>
    </row>
    <row r="307" spans="1:14" hidden="1" outlineLevel="1" x14ac:dyDescent="0.25">
      <c r="A307" s="25" t="s">
        <v>410</v>
      </c>
      <c r="B307" s="40"/>
      <c r="C307" s="71"/>
      <c r="D307" s="71"/>
      <c r="E307" s="72"/>
      <c r="H307" s="23"/>
      <c r="I307" s="40"/>
      <c r="J307" s="71"/>
      <c r="K307" s="71"/>
      <c r="L307" s="72"/>
      <c r="N307" s="55"/>
    </row>
    <row r="308" spans="1:14" hidden="1" outlineLevel="1" x14ac:dyDescent="0.25">
      <c r="A308" s="25" t="s">
        <v>411</v>
      </c>
      <c r="B308" s="40"/>
      <c r="C308" s="71"/>
      <c r="D308" s="71"/>
      <c r="E308" s="72"/>
      <c r="H308" s="23"/>
      <c r="I308" s="40"/>
      <c r="J308" s="71"/>
      <c r="K308" s="71"/>
      <c r="L308" s="72"/>
      <c r="N308" s="55"/>
    </row>
    <row r="309" spans="1:14" hidden="1" outlineLevel="1" x14ac:dyDescent="0.25">
      <c r="A309" s="25" t="s">
        <v>412</v>
      </c>
      <c r="B309" s="40"/>
      <c r="C309" s="71"/>
      <c r="D309" s="71"/>
      <c r="E309" s="72"/>
      <c r="H309" s="23"/>
      <c r="I309" s="40"/>
      <c r="J309" s="71"/>
      <c r="K309" s="71"/>
      <c r="L309" s="72"/>
      <c r="N309" s="55"/>
    </row>
    <row r="310" spans="1:14" hidden="1" outlineLevel="1" x14ac:dyDescent="0.25">
      <c r="A310" s="25" t="s">
        <v>413</v>
      </c>
      <c r="H310" s="23"/>
      <c r="N310" s="55"/>
    </row>
    <row r="311" spans="1:14" ht="37.5" collapsed="1"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79">
        <f>ROW(B173)</f>
        <v>173</v>
      </c>
      <c r="H312" s="23"/>
      <c r="I312" s="48"/>
      <c r="J312" s="71"/>
      <c r="N312" s="55"/>
    </row>
    <row r="313" spans="1:14" hidden="1" outlineLevel="1" x14ac:dyDescent="0.25">
      <c r="A313" s="25" t="s">
        <v>415</v>
      </c>
      <c r="B313" s="48"/>
      <c r="C313" s="71"/>
      <c r="H313" s="23"/>
      <c r="I313" s="48"/>
      <c r="J313" s="71"/>
      <c r="N313" s="55"/>
    </row>
    <row r="314" spans="1:14" hidden="1" outlineLevel="1" x14ac:dyDescent="0.25">
      <c r="A314" s="25" t="s">
        <v>416</v>
      </c>
      <c r="B314" s="48"/>
      <c r="C314" s="71"/>
      <c r="H314" s="23"/>
      <c r="I314" s="48"/>
      <c r="J314" s="71"/>
      <c r="N314" s="55"/>
    </row>
    <row r="315" spans="1:14" hidden="1" outlineLevel="1" x14ac:dyDescent="0.25">
      <c r="A315" s="25" t="s">
        <v>417</v>
      </c>
      <c r="B315" s="48"/>
      <c r="C315" s="71"/>
      <c r="H315" s="23"/>
      <c r="I315" s="48"/>
      <c r="J315" s="71"/>
      <c r="N315" s="55"/>
    </row>
    <row r="316" spans="1:14" hidden="1" outlineLevel="1" x14ac:dyDescent="0.25">
      <c r="A316" s="25" t="s">
        <v>418</v>
      </c>
      <c r="B316" s="48"/>
      <c r="C316" s="71"/>
      <c r="H316" s="23"/>
      <c r="I316" s="48"/>
      <c r="J316" s="71"/>
      <c r="N316" s="55"/>
    </row>
    <row r="317" spans="1:14" hidden="1" outlineLevel="1" x14ac:dyDescent="0.25">
      <c r="A317" s="25" t="s">
        <v>419</v>
      </c>
      <c r="B317" s="48"/>
      <c r="C317" s="71"/>
      <c r="H317" s="23"/>
      <c r="I317" s="48"/>
      <c r="J317" s="71"/>
      <c r="N317" s="55"/>
    </row>
    <row r="318" spans="1:14" hidden="1" outlineLevel="1" x14ac:dyDescent="0.25">
      <c r="A318" s="25" t="s">
        <v>420</v>
      </c>
      <c r="B318" s="48"/>
      <c r="C318" s="71"/>
      <c r="H318" s="23"/>
      <c r="I318" s="48"/>
      <c r="J318" s="71"/>
      <c r="N318" s="55"/>
    </row>
    <row r="319" spans="1:14" ht="18.75" collapsed="1"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25" t="s">
        <v>1342</v>
      </c>
      <c r="H321" s="23"/>
      <c r="I321" s="55"/>
      <c r="J321" s="55"/>
      <c r="K321" s="55"/>
      <c r="L321" s="55"/>
      <c r="M321" s="55"/>
      <c r="N321" s="55"/>
    </row>
    <row r="322" spans="1:14" outlineLevel="1" x14ac:dyDescent="0.25">
      <c r="A322" s="25" t="s">
        <v>424</v>
      </c>
      <c r="B322" s="40" t="s">
        <v>425</v>
      </c>
      <c r="C322" s="25" t="s">
        <v>1731</v>
      </c>
      <c r="H322" s="23"/>
      <c r="I322" s="55"/>
      <c r="J322" s="55"/>
      <c r="K322" s="55"/>
      <c r="L322" s="55"/>
      <c r="M322" s="55"/>
      <c r="N322" s="55"/>
    </row>
    <row r="323" spans="1:14" outlineLevel="1" x14ac:dyDescent="0.25">
      <c r="A323" s="25" t="s">
        <v>426</v>
      </c>
      <c r="B323" s="40" t="s">
        <v>427</v>
      </c>
      <c r="C323" s="25" t="s">
        <v>1342</v>
      </c>
      <c r="H323" s="23"/>
      <c r="I323" s="55"/>
      <c r="J323" s="55"/>
      <c r="K323" s="55"/>
      <c r="L323" s="55"/>
      <c r="M323" s="55"/>
      <c r="N323" s="55"/>
    </row>
    <row r="324" spans="1:14" outlineLevel="1" x14ac:dyDescent="0.25">
      <c r="A324" s="25" t="s">
        <v>428</v>
      </c>
      <c r="B324" s="40" t="s">
        <v>429</v>
      </c>
      <c r="C324" s="25" t="s">
        <v>1732</v>
      </c>
      <c r="H324" s="23"/>
      <c r="I324" s="55"/>
      <c r="J324" s="55"/>
      <c r="K324" s="55"/>
      <c r="L324" s="55"/>
      <c r="M324" s="55"/>
      <c r="N324" s="55"/>
    </row>
    <row r="325" spans="1:14" outlineLevel="1" x14ac:dyDescent="0.25">
      <c r="A325" s="25" t="s">
        <v>430</v>
      </c>
      <c r="B325" s="40" t="s">
        <v>431</v>
      </c>
      <c r="C325" s="25" t="s">
        <v>1733</v>
      </c>
      <c r="H325" s="23"/>
      <c r="I325" s="55"/>
      <c r="J325" s="55"/>
      <c r="K325" s="55"/>
      <c r="L325" s="55"/>
      <c r="M325" s="55"/>
      <c r="N325" s="55"/>
    </row>
    <row r="326" spans="1:14" outlineLevel="1" x14ac:dyDescent="0.25">
      <c r="A326" s="25" t="s">
        <v>432</v>
      </c>
      <c r="B326" s="40" t="s">
        <v>433</v>
      </c>
      <c r="C326" s="25" t="s">
        <v>1734</v>
      </c>
      <c r="H326" s="23"/>
      <c r="I326" s="55"/>
      <c r="J326" s="55"/>
      <c r="K326" s="55"/>
      <c r="L326" s="55"/>
      <c r="M326" s="55"/>
      <c r="N326" s="55"/>
    </row>
    <row r="327" spans="1:14" outlineLevel="1" x14ac:dyDescent="0.25">
      <c r="A327" s="25" t="s">
        <v>434</v>
      </c>
      <c r="B327" s="40" t="s">
        <v>435</v>
      </c>
      <c r="C327" s="25" t="s">
        <v>1734</v>
      </c>
      <c r="H327" s="23"/>
      <c r="I327" s="55"/>
      <c r="J327" s="55"/>
      <c r="K327" s="55"/>
      <c r="L327" s="55"/>
      <c r="M327" s="55"/>
      <c r="N327" s="55"/>
    </row>
    <row r="328" spans="1:14" outlineLevel="1" x14ac:dyDescent="0.25">
      <c r="A328" s="25" t="s">
        <v>436</v>
      </c>
      <c r="B328" s="40" t="s">
        <v>437</v>
      </c>
      <c r="C328" s="25" t="s">
        <v>1734</v>
      </c>
      <c r="H328" s="23"/>
      <c r="I328" s="55"/>
      <c r="J328" s="55"/>
      <c r="K328" s="55"/>
      <c r="L328" s="55"/>
      <c r="M328" s="55"/>
      <c r="N328" s="55"/>
    </row>
    <row r="329" spans="1:14" outlineLevel="1" x14ac:dyDescent="0.25">
      <c r="A329" s="25" t="s">
        <v>438</v>
      </c>
      <c r="B329" s="40" t="s">
        <v>439</v>
      </c>
      <c r="C329" s="25" t="s">
        <v>1735</v>
      </c>
      <c r="H329" s="23"/>
      <c r="I329" s="55"/>
      <c r="J329" s="55"/>
      <c r="K329" s="55"/>
      <c r="L329" s="55"/>
      <c r="M329" s="55"/>
      <c r="N329" s="55"/>
    </row>
    <row r="330" spans="1:14" hidden="1" outlineLevel="1" x14ac:dyDescent="0.25">
      <c r="A330" s="25" t="s">
        <v>440</v>
      </c>
      <c r="B330" s="54" t="s">
        <v>441</v>
      </c>
      <c r="H330" s="23"/>
      <c r="I330" s="55"/>
      <c r="J330" s="55"/>
      <c r="K330" s="55"/>
      <c r="L330" s="55"/>
      <c r="M330" s="55"/>
      <c r="N330" s="55"/>
    </row>
    <row r="331" spans="1:14" hidden="1" outlineLevel="1" x14ac:dyDescent="0.25">
      <c r="A331" s="25" t="s">
        <v>442</v>
      </c>
      <c r="B331" s="54" t="s">
        <v>441</v>
      </c>
      <c r="H331" s="23"/>
      <c r="I331" s="55"/>
      <c r="J331" s="55"/>
      <c r="K331" s="55"/>
      <c r="L331" s="55"/>
      <c r="M331" s="55"/>
      <c r="N331" s="55"/>
    </row>
    <row r="332" spans="1:14" hidden="1" outlineLevel="1" x14ac:dyDescent="0.25">
      <c r="A332" s="25" t="s">
        <v>443</v>
      </c>
      <c r="B332" s="54" t="s">
        <v>441</v>
      </c>
      <c r="H332" s="23"/>
      <c r="I332" s="55"/>
      <c r="J332" s="55"/>
      <c r="K332" s="55"/>
      <c r="L332" s="55"/>
      <c r="M332" s="55"/>
      <c r="N332" s="55"/>
    </row>
    <row r="333" spans="1:14" hidden="1" outlineLevel="1" x14ac:dyDescent="0.25">
      <c r="A333" s="25" t="s">
        <v>444</v>
      </c>
      <c r="B333" s="54" t="s">
        <v>441</v>
      </c>
      <c r="H333" s="23"/>
      <c r="I333" s="55"/>
      <c r="J333" s="55"/>
      <c r="K333" s="55"/>
      <c r="L333" s="55"/>
      <c r="M333" s="55"/>
      <c r="N333" s="55"/>
    </row>
    <row r="334" spans="1:14" hidden="1" outlineLevel="1" x14ac:dyDescent="0.25">
      <c r="A334" s="25" t="s">
        <v>445</v>
      </c>
      <c r="B334" s="54" t="s">
        <v>441</v>
      </c>
      <c r="H334" s="23"/>
      <c r="I334" s="55"/>
      <c r="J334" s="55"/>
      <c r="K334" s="55"/>
      <c r="L334" s="55"/>
      <c r="M334" s="55"/>
      <c r="N334" s="55"/>
    </row>
    <row r="335" spans="1:14" hidden="1" outlineLevel="1" x14ac:dyDescent="0.25">
      <c r="A335" s="25" t="s">
        <v>446</v>
      </c>
      <c r="B335" s="54" t="s">
        <v>441</v>
      </c>
      <c r="H335" s="23"/>
      <c r="I335" s="55"/>
      <c r="J335" s="55"/>
      <c r="K335" s="55"/>
      <c r="L335" s="55"/>
      <c r="M335" s="55"/>
      <c r="N335" s="55"/>
    </row>
    <row r="336" spans="1:14" hidden="1" outlineLevel="1" x14ac:dyDescent="0.25">
      <c r="A336" s="25" t="s">
        <v>447</v>
      </c>
      <c r="B336" s="54" t="s">
        <v>441</v>
      </c>
      <c r="H336" s="23"/>
      <c r="I336" s="55"/>
      <c r="J336" s="55"/>
      <c r="K336" s="55"/>
      <c r="L336" s="55"/>
      <c r="M336" s="55"/>
      <c r="N336" s="55"/>
    </row>
    <row r="337" spans="1:14" hidden="1" outlineLevel="1" x14ac:dyDescent="0.25">
      <c r="A337" s="25" t="s">
        <v>448</v>
      </c>
      <c r="B337" s="54" t="s">
        <v>441</v>
      </c>
      <c r="H337" s="23"/>
      <c r="I337" s="55"/>
      <c r="J337" s="55"/>
      <c r="K337" s="55"/>
      <c r="L337" s="55"/>
      <c r="M337" s="55"/>
      <c r="N337" s="55"/>
    </row>
    <row r="338" spans="1:14" hidden="1" outlineLevel="1" x14ac:dyDescent="0.25">
      <c r="A338" s="25" t="s">
        <v>449</v>
      </c>
      <c r="B338" s="54" t="s">
        <v>441</v>
      </c>
      <c r="H338" s="23"/>
      <c r="I338" s="55"/>
      <c r="J338" s="55"/>
      <c r="K338" s="55"/>
      <c r="L338" s="55"/>
      <c r="M338" s="55"/>
      <c r="N338" s="55"/>
    </row>
    <row r="339" spans="1:14" hidden="1" outlineLevel="1" x14ac:dyDescent="0.25">
      <c r="A339" s="25" t="s">
        <v>450</v>
      </c>
      <c r="B339" s="54" t="s">
        <v>441</v>
      </c>
      <c r="H339" s="23"/>
      <c r="I339" s="55"/>
      <c r="J339" s="55"/>
      <c r="K339" s="55"/>
      <c r="L339" s="55"/>
      <c r="M339" s="55"/>
      <c r="N339" s="55"/>
    </row>
    <row r="340" spans="1:14" hidden="1" outlineLevel="1" x14ac:dyDescent="0.25">
      <c r="A340" s="25" t="s">
        <v>451</v>
      </c>
      <c r="B340" s="54" t="s">
        <v>441</v>
      </c>
      <c r="H340" s="23"/>
      <c r="I340" s="55"/>
      <c r="J340" s="55"/>
      <c r="K340" s="55"/>
      <c r="L340" s="55"/>
      <c r="M340" s="55"/>
      <c r="N340" s="55"/>
    </row>
    <row r="341" spans="1:14" hidden="1" outlineLevel="1" x14ac:dyDescent="0.25">
      <c r="A341" s="25" t="s">
        <v>452</v>
      </c>
      <c r="B341" s="54" t="s">
        <v>441</v>
      </c>
      <c r="H341" s="23"/>
      <c r="I341" s="55"/>
      <c r="J341" s="55"/>
      <c r="K341" s="55"/>
      <c r="L341" s="55"/>
      <c r="M341" s="55"/>
      <c r="N341" s="55"/>
    </row>
    <row r="342" spans="1:14" hidden="1" outlineLevel="1" x14ac:dyDescent="0.25">
      <c r="A342" s="25" t="s">
        <v>453</v>
      </c>
      <c r="B342" s="54" t="s">
        <v>441</v>
      </c>
      <c r="H342" s="23"/>
      <c r="I342" s="55"/>
      <c r="J342" s="55"/>
      <c r="K342" s="55"/>
      <c r="L342" s="55"/>
      <c r="M342" s="55"/>
      <c r="N342" s="55"/>
    </row>
    <row r="343" spans="1:14" hidden="1" outlineLevel="1" x14ac:dyDescent="0.25">
      <c r="A343" s="25" t="s">
        <v>454</v>
      </c>
      <c r="B343" s="54" t="s">
        <v>441</v>
      </c>
      <c r="H343" s="23"/>
      <c r="I343" s="55"/>
      <c r="J343" s="55"/>
      <c r="K343" s="55"/>
      <c r="L343" s="55"/>
      <c r="M343" s="55"/>
      <c r="N343" s="55"/>
    </row>
    <row r="344" spans="1:14" hidden="1" outlineLevel="1" x14ac:dyDescent="0.25">
      <c r="A344" s="25" t="s">
        <v>455</v>
      </c>
      <c r="B344" s="54" t="s">
        <v>441</v>
      </c>
      <c r="H344" s="23"/>
      <c r="I344" s="55"/>
      <c r="J344" s="55"/>
      <c r="K344" s="55"/>
      <c r="L344" s="55"/>
      <c r="M344" s="55"/>
      <c r="N344" s="55"/>
    </row>
    <row r="345" spans="1:14" hidden="1" outlineLevel="1" x14ac:dyDescent="0.25">
      <c r="A345" s="25" t="s">
        <v>456</v>
      </c>
      <c r="B345" s="54" t="s">
        <v>441</v>
      </c>
      <c r="H345" s="23"/>
      <c r="I345" s="55"/>
      <c r="J345" s="55"/>
      <c r="K345" s="55"/>
      <c r="L345" s="55"/>
      <c r="M345" s="55"/>
      <c r="N345" s="55"/>
    </row>
    <row r="346" spans="1:14" hidden="1" outlineLevel="1" x14ac:dyDescent="0.25">
      <c r="A346" s="25" t="s">
        <v>457</v>
      </c>
      <c r="B346" s="54" t="s">
        <v>441</v>
      </c>
      <c r="H346" s="23"/>
      <c r="I346" s="55"/>
      <c r="J346" s="55"/>
      <c r="K346" s="55"/>
      <c r="L346" s="55"/>
      <c r="M346" s="55"/>
      <c r="N346" s="55"/>
    </row>
    <row r="347" spans="1:14" hidden="1" outlineLevel="1" x14ac:dyDescent="0.25">
      <c r="A347" s="25" t="s">
        <v>458</v>
      </c>
      <c r="B347" s="54" t="s">
        <v>441</v>
      </c>
      <c r="H347" s="23"/>
      <c r="I347" s="55"/>
      <c r="J347" s="55"/>
      <c r="K347" s="55"/>
      <c r="L347" s="55"/>
      <c r="M347" s="55"/>
      <c r="N347" s="55"/>
    </row>
    <row r="348" spans="1:14" hidden="1" outlineLevel="1" x14ac:dyDescent="0.25">
      <c r="A348" s="25" t="s">
        <v>459</v>
      </c>
      <c r="B348" s="54" t="s">
        <v>441</v>
      </c>
      <c r="H348" s="23"/>
      <c r="I348" s="55"/>
      <c r="J348" s="55"/>
      <c r="K348" s="55"/>
      <c r="L348" s="55"/>
      <c r="M348" s="55"/>
      <c r="N348" s="55"/>
    </row>
    <row r="349" spans="1:14" hidden="1" outlineLevel="1" x14ac:dyDescent="0.25">
      <c r="A349" s="25" t="s">
        <v>460</v>
      </c>
      <c r="B349" s="54" t="s">
        <v>441</v>
      </c>
      <c r="H349" s="23"/>
      <c r="I349" s="55"/>
      <c r="J349" s="55"/>
      <c r="K349" s="55"/>
      <c r="L349" s="55"/>
      <c r="M349" s="55"/>
      <c r="N349" s="55"/>
    </row>
    <row r="350" spans="1:14" hidden="1" outlineLevel="1" x14ac:dyDescent="0.25">
      <c r="A350" s="25" t="s">
        <v>461</v>
      </c>
      <c r="B350" s="54" t="s">
        <v>441</v>
      </c>
      <c r="H350" s="23"/>
      <c r="I350" s="55"/>
      <c r="J350" s="55"/>
      <c r="K350" s="55"/>
      <c r="L350" s="55"/>
      <c r="M350" s="55"/>
      <c r="N350" s="55"/>
    </row>
    <row r="351" spans="1:14" hidden="1" outlineLevel="1" x14ac:dyDescent="0.25">
      <c r="A351" s="25" t="s">
        <v>462</v>
      </c>
      <c r="B351" s="54" t="s">
        <v>441</v>
      </c>
      <c r="H351" s="23"/>
      <c r="I351" s="55"/>
      <c r="J351" s="55"/>
      <c r="K351" s="55"/>
      <c r="L351" s="55"/>
      <c r="M351" s="55"/>
      <c r="N351" s="55"/>
    </row>
    <row r="352" spans="1:14" hidden="1" outlineLevel="1" x14ac:dyDescent="0.25">
      <c r="A352" s="25" t="s">
        <v>463</v>
      </c>
      <c r="B352" s="54" t="s">
        <v>441</v>
      </c>
      <c r="H352" s="23"/>
      <c r="I352" s="55"/>
      <c r="J352" s="55"/>
      <c r="K352" s="55"/>
      <c r="L352" s="55"/>
      <c r="M352" s="55"/>
      <c r="N352" s="55"/>
    </row>
    <row r="353" spans="1:14" hidden="1" outlineLevel="1" x14ac:dyDescent="0.25">
      <c r="A353" s="25" t="s">
        <v>464</v>
      </c>
      <c r="B353" s="54" t="s">
        <v>441</v>
      </c>
      <c r="H353" s="23"/>
      <c r="I353" s="55"/>
      <c r="J353" s="55"/>
      <c r="K353" s="55"/>
      <c r="L353" s="55"/>
      <c r="M353" s="55"/>
      <c r="N353" s="55"/>
    </row>
    <row r="354" spans="1:14" hidden="1" outlineLevel="1" x14ac:dyDescent="0.25">
      <c r="A354" s="25" t="s">
        <v>465</v>
      </c>
      <c r="B354" s="54" t="s">
        <v>441</v>
      </c>
      <c r="H354" s="23"/>
      <c r="I354" s="55"/>
      <c r="J354" s="55"/>
      <c r="K354" s="55"/>
      <c r="L354" s="55"/>
      <c r="M354" s="55"/>
      <c r="N354" s="55"/>
    </row>
    <row r="355" spans="1:14" hidden="1" outlineLevel="1" x14ac:dyDescent="0.25">
      <c r="A355" s="25" t="s">
        <v>466</v>
      </c>
      <c r="B355" s="54" t="s">
        <v>441</v>
      </c>
      <c r="H355" s="23"/>
      <c r="I355" s="55"/>
      <c r="J355" s="55"/>
      <c r="K355" s="55"/>
      <c r="L355" s="55"/>
      <c r="M355" s="55"/>
      <c r="N355" s="55"/>
    </row>
    <row r="356" spans="1:14" hidden="1" outlineLevel="1" x14ac:dyDescent="0.25">
      <c r="A356" s="25" t="s">
        <v>467</v>
      </c>
      <c r="B356" s="54" t="s">
        <v>441</v>
      </c>
      <c r="H356" s="23"/>
      <c r="I356" s="55"/>
      <c r="J356" s="55"/>
      <c r="K356" s="55"/>
      <c r="L356" s="55"/>
      <c r="M356" s="55"/>
      <c r="N356" s="55"/>
    </row>
    <row r="357" spans="1:14" hidden="1" outlineLevel="1" x14ac:dyDescent="0.25">
      <c r="A357" s="25" t="s">
        <v>468</v>
      </c>
      <c r="B357" s="54" t="s">
        <v>441</v>
      </c>
      <c r="H357" s="23"/>
      <c r="I357" s="55"/>
      <c r="J357" s="55"/>
      <c r="K357" s="55"/>
      <c r="L357" s="55"/>
      <c r="M357" s="55"/>
      <c r="N357" s="55"/>
    </row>
    <row r="358" spans="1:14" hidden="1" outlineLevel="1" x14ac:dyDescent="0.25">
      <c r="A358" s="25" t="s">
        <v>469</v>
      </c>
      <c r="B358" s="54" t="s">
        <v>441</v>
      </c>
      <c r="H358" s="23"/>
      <c r="I358" s="55"/>
      <c r="J358" s="55"/>
      <c r="K358" s="55"/>
      <c r="L358" s="55"/>
      <c r="M358" s="55"/>
      <c r="N358" s="55"/>
    </row>
    <row r="359" spans="1:14" hidden="1" outlineLevel="1" x14ac:dyDescent="0.25">
      <c r="A359" s="25" t="s">
        <v>470</v>
      </c>
      <c r="B359" s="54" t="s">
        <v>441</v>
      </c>
      <c r="H359" s="23"/>
      <c r="I359" s="55"/>
      <c r="J359" s="55"/>
      <c r="K359" s="55"/>
      <c r="L359" s="55"/>
      <c r="M359" s="55"/>
      <c r="N359" s="55"/>
    </row>
    <row r="360" spans="1:14" hidden="1" outlineLevel="1" x14ac:dyDescent="0.25">
      <c r="A360" s="25" t="s">
        <v>471</v>
      </c>
      <c r="B360" s="54" t="s">
        <v>441</v>
      </c>
      <c r="H360" s="23"/>
      <c r="I360" s="55"/>
      <c r="J360" s="55"/>
      <c r="K360" s="55"/>
      <c r="L360" s="55"/>
      <c r="M360" s="55"/>
      <c r="N360" s="55"/>
    </row>
    <row r="361" spans="1:14" hidden="1" outlineLevel="1" x14ac:dyDescent="0.25">
      <c r="A361" s="25" t="s">
        <v>472</v>
      </c>
      <c r="B361" s="54" t="s">
        <v>441</v>
      </c>
      <c r="H361" s="23"/>
      <c r="I361" s="55"/>
      <c r="J361" s="55"/>
      <c r="K361" s="55"/>
      <c r="L361" s="55"/>
      <c r="M361" s="55"/>
      <c r="N361" s="55"/>
    </row>
    <row r="362" spans="1:14" hidden="1" outlineLevel="1" x14ac:dyDescent="0.25">
      <c r="A362" s="25" t="s">
        <v>473</v>
      </c>
      <c r="B362" s="54" t="s">
        <v>441</v>
      </c>
      <c r="H362" s="23"/>
      <c r="I362" s="55"/>
      <c r="J362" s="55"/>
      <c r="K362" s="55"/>
      <c r="L362" s="55"/>
      <c r="M362" s="55"/>
      <c r="N362" s="55"/>
    </row>
    <row r="363" spans="1:14" hidden="1" outlineLevel="1" x14ac:dyDescent="0.25">
      <c r="A363" s="25" t="s">
        <v>474</v>
      </c>
      <c r="B363" s="54" t="s">
        <v>441</v>
      </c>
      <c r="H363" s="23"/>
      <c r="I363" s="55"/>
      <c r="J363" s="55"/>
      <c r="K363" s="55"/>
      <c r="L363" s="55"/>
      <c r="M363" s="55"/>
      <c r="N363" s="55"/>
    </row>
    <row r="364" spans="1:14" hidden="1" outlineLevel="1" x14ac:dyDescent="0.25">
      <c r="A364" s="25" t="s">
        <v>475</v>
      </c>
      <c r="B364" s="54" t="s">
        <v>441</v>
      </c>
      <c r="H364" s="23"/>
      <c r="I364" s="55"/>
      <c r="J364" s="55"/>
      <c r="K364" s="55"/>
      <c r="L364" s="55"/>
      <c r="M364" s="55"/>
      <c r="N364" s="55"/>
    </row>
    <row r="365" spans="1:14" hidden="1" outlineLevel="1" x14ac:dyDescent="0.25">
      <c r="A365" s="25" t="s">
        <v>476</v>
      </c>
      <c r="B365" s="54" t="s">
        <v>441</v>
      </c>
      <c r="H365" s="23"/>
      <c r="I365" s="55"/>
      <c r="J365" s="55"/>
      <c r="K365" s="55"/>
      <c r="L365" s="55"/>
      <c r="M365" s="55"/>
      <c r="N365" s="55"/>
    </row>
    <row r="366" spans="1:14" collapsed="1"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477</v>
      </c>
      <c r="B1" s="148"/>
      <c r="C1" s="103"/>
      <c r="D1" s="103"/>
      <c r="E1" s="103"/>
      <c r="F1" s="156" t="s">
        <v>1713</v>
      </c>
    </row>
    <row r="2" spans="1:7" ht="15.75" thickBot="1" x14ac:dyDescent="0.3">
      <c r="A2" s="103"/>
      <c r="B2" s="103"/>
      <c r="C2" s="103"/>
      <c r="D2" s="103"/>
      <c r="E2" s="103"/>
      <c r="F2" s="103"/>
    </row>
    <row r="3" spans="1:7" ht="19.5" thickBot="1" x14ac:dyDescent="0.3">
      <c r="A3" s="105"/>
      <c r="B3" s="106" t="s">
        <v>23</v>
      </c>
      <c r="C3" s="107" t="s">
        <v>1723</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68">
        <f>'A. HTT General'!C53</f>
        <v>14571.12968973</v>
      </c>
      <c r="F12" s="167">
        <f>IF($C$15=0,"",IF(C12="[for completion]","",C12/$C$15))</f>
        <v>1</v>
      </c>
    </row>
    <row r="13" spans="1:7" x14ac:dyDescent="0.25">
      <c r="A13" s="108" t="s">
        <v>486</v>
      </c>
      <c r="B13" s="108" t="s">
        <v>487</v>
      </c>
      <c r="C13" s="168">
        <v>0</v>
      </c>
      <c r="F13" s="167">
        <f>IF($C$15=0,"",IF(C13="[for completion]","",C13/$C$15))</f>
        <v>0</v>
      </c>
    </row>
    <row r="14" spans="1:7" x14ac:dyDescent="0.25">
      <c r="A14" s="108" t="s">
        <v>488</v>
      </c>
      <c r="B14" s="108" t="s">
        <v>98</v>
      </c>
      <c r="C14" s="168">
        <v>0</v>
      </c>
      <c r="F14" s="167">
        <f>IF($C$15=0,"",IF(C14="[for completion]","",C14/$C$15))</f>
        <v>0</v>
      </c>
    </row>
    <row r="15" spans="1:7" x14ac:dyDescent="0.25">
      <c r="A15" s="108" t="s">
        <v>489</v>
      </c>
      <c r="B15" s="123" t="s">
        <v>100</v>
      </c>
      <c r="C15" s="168">
        <f>SUM(C12:C14)</f>
        <v>14571.12968973</v>
      </c>
      <c r="F15" s="142">
        <f>SUM(F12:F14)</f>
        <v>1</v>
      </c>
    </row>
    <row r="16" spans="1:7" hidden="1" outlineLevel="1" x14ac:dyDescent="0.25">
      <c r="A16" s="108" t="s">
        <v>490</v>
      </c>
      <c r="B16" s="125" t="s">
        <v>491</v>
      </c>
      <c r="C16" s="168"/>
      <c r="F16" s="167">
        <f t="shared" ref="F16:F26" si="0">IF($C$15=0,"",IF(C16="[for completion]","",C16/$C$15))</f>
        <v>0</v>
      </c>
    </row>
    <row r="17" spans="1:7" hidden="1" outlineLevel="1" x14ac:dyDescent="0.25">
      <c r="A17" s="108" t="s">
        <v>492</v>
      </c>
      <c r="B17" s="125" t="s">
        <v>1528</v>
      </c>
      <c r="C17" s="168"/>
      <c r="F17" s="167">
        <f t="shared" si="0"/>
        <v>0</v>
      </c>
    </row>
    <row r="18" spans="1:7" hidden="1" outlineLevel="1" x14ac:dyDescent="0.25">
      <c r="A18" s="108" t="s">
        <v>493</v>
      </c>
      <c r="B18" s="125" t="s">
        <v>102</v>
      </c>
      <c r="C18" s="168"/>
      <c r="F18" s="167">
        <f t="shared" si="0"/>
        <v>0</v>
      </c>
    </row>
    <row r="19" spans="1:7" hidden="1" outlineLevel="1" x14ac:dyDescent="0.25">
      <c r="A19" s="108" t="s">
        <v>494</v>
      </c>
      <c r="B19" s="125" t="s">
        <v>102</v>
      </c>
      <c r="C19" s="168"/>
      <c r="F19" s="167">
        <f t="shared" si="0"/>
        <v>0</v>
      </c>
    </row>
    <row r="20" spans="1:7" hidden="1" outlineLevel="1" x14ac:dyDescent="0.25">
      <c r="A20" s="108" t="s">
        <v>495</v>
      </c>
      <c r="B20" s="125" t="s">
        <v>102</v>
      </c>
      <c r="C20" s="168"/>
      <c r="F20" s="167">
        <f t="shared" si="0"/>
        <v>0</v>
      </c>
    </row>
    <row r="21" spans="1:7" hidden="1" outlineLevel="1" x14ac:dyDescent="0.25">
      <c r="A21" s="108" t="s">
        <v>496</v>
      </c>
      <c r="B21" s="125" t="s">
        <v>102</v>
      </c>
      <c r="C21" s="168"/>
      <c r="F21" s="167">
        <f t="shared" si="0"/>
        <v>0</v>
      </c>
    </row>
    <row r="22" spans="1:7" hidden="1" outlineLevel="1" x14ac:dyDescent="0.25">
      <c r="A22" s="108" t="s">
        <v>497</v>
      </c>
      <c r="B22" s="125" t="s">
        <v>102</v>
      </c>
      <c r="C22" s="168"/>
      <c r="F22" s="167">
        <f t="shared" si="0"/>
        <v>0</v>
      </c>
    </row>
    <row r="23" spans="1:7" hidden="1" outlineLevel="1" x14ac:dyDescent="0.25">
      <c r="A23" s="108" t="s">
        <v>498</v>
      </c>
      <c r="B23" s="125" t="s">
        <v>102</v>
      </c>
      <c r="C23" s="168"/>
      <c r="F23" s="167">
        <f t="shared" si="0"/>
        <v>0</v>
      </c>
    </row>
    <row r="24" spans="1:7" hidden="1" outlineLevel="1" x14ac:dyDescent="0.25">
      <c r="A24" s="108" t="s">
        <v>499</v>
      </c>
      <c r="B24" s="125" t="s">
        <v>102</v>
      </c>
      <c r="C24" s="168"/>
      <c r="F24" s="167">
        <f t="shared" si="0"/>
        <v>0</v>
      </c>
    </row>
    <row r="25" spans="1:7" hidden="1" outlineLevel="1" x14ac:dyDescent="0.25">
      <c r="A25" s="108" t="s">
        <v>500</v>
      </c>
      <c r="B25" s="125" t="s">
        <v>102</v>
      </c>
      <c r="C25" s="168"/>
      <c r="F25" s="167">
        <f t="shared" si="0"/>
        <v>0</v>
      </c>
    </row>
    <row r="26" spans="1:7" hidden="1" outlineLevel="1" x14ac:dyDescent="0.25">
      <c r="A26" s="108" t="s">
        <v>501</v>
      </c>
      <c r="B26" s="125" t="s">
        <v>102</v>
      </c>
      <c r="C26" s="169"/>
      <c r="D26" s="104"/>
      <c r="E26" s="104"/>
      <c r="F26" s="167">
        <f t="shared" si="0"/>
        <v>0</v>
      </c>
    </row>
    <row r="27" spans="1:7" ht="15" customHeight="1" collapsed="1" x14ac:dyDescent="0.25">
      <c r="A27" s="119"/>
      <c r="B27" s="120" t="s">
        <v>502</v>
      </c>
      <c r="C27" s="119" t="s">
        <v>503</v>
      </c>
      <c r="D27" s="119" t="s">
        <v>504</v>
      </c>
      <c r="E27" s="126"/>
      <c r="F27" s="119" t="s">
        <v>505</v>
      </c>
      <c r="G27" s="121"/>
    </row>
    <row r="28" spans="1:7" x14ac:dyDescent="0.25">
      <c r="A28" s="108" t="s">
        <v>506</v>
      </c>
      <c r="B28" s="108" t="s">
        <v>507</v>
      </c>
      <c r="C28" s="108">
        <v>115914</v>
      </c>
      <c r="D28" s="108">
        <v>0</v>
      </c>
      <c r="F28" s="108">
        <f>C28</f>
        <v>115914</v>
      </c>
    </row>
    <row r="29" spans="1:7" hidden="1" outlineLevel="1" x14ac:dyDescent="0.25">
      <c r="A29" s="108" t="s">
        <v>508</v>
      </c>
      <c r="B29" s="127" t="s">
        <v>509</v>
      </c>
    </row>
    <row r="30" spans="1:7" hidden="1" outlineLevel="1" x14ac:dyDescent="0.25">
      <c r="A30" s="108" t="s">
        <v>510</v>
      </c>
      <c r="B30" s="127" t="s">
        <v>511</v>
      </c>
    </row>
    <row r="31" spans="1:7" hidden="1" outlineLevel="1" x14ac:dyDescent="0.25">
      <c r="A31" s="108" t="s">
        <v>512</v>
      </c>
      <c r="B31" s="127"/>
    </row>
    <row r="32" spans="1:7" hidden="1" outlineLevel="1" x14ac:dyDescent="0.25">
      <c r="A32" s="108" t="s">
        <v>513</v>
      </c>
      <c r="B32" s="127"/>
    </row>
    <row r="33" spans="1:7" hidden="1" outlineLevel="1" x14ac:dyDescent="0.25">
      <c r="A33" s="108" t="s">
        <v>1718</v>
      </c>
      <c r="B33" s="127"/>
    </row>
    <row r="34" spans="1:7" hidden="1" outlineLevel="1" x14ac:dyDescent="0.25">
      <c r="A34" s="108" t="s">
        <v>1719</v>
      </c>
      <c r="B34" s="127"/>
    </row>
    <row r="35" spans="1:7" ht="15" customHeight="1" collapsed="1" x14ac:dyDescent="0.25">
      <c r="A35" s="119"/>
      <c r="B35" s="120" t="s">
        <v>514</v>
      </c>
      <c r="C35" s="119" t="s">
        <v>515</v>
      </c>
      <c r="D35" s="119" t="s">
        <v>516</v>
      </c>
      <c r="E35" s="126"/>
      <c r="F35" s="121" t="s">
        <v>483</v>
      </c>
      <c r="G35" s="121"/>
    </row>
    <row r="36" spans="1:7" x14ac:dyDescent="0.25">
      <c r="A36" s="108" t="s">
        <v>517</v>
      </c>
      <c r="B36" s="108" t="s">
        <v>518</v>
      </c>
      <c r="C36" s="177">
        <v>1.4319680192474242E-3</v>
      </c>
      <c r="D36" s="142">
        <v>0</v>
      </c>
      <c r="E36" s="170"/>
      <c r="F36" s="142">
        <f>C36</f>
        <v>1.4319680192474242E-3</v>
      </c>
    </row>
    <row r="37" spans="1:7" hidden="1" outlineLevel="1" x14ac:dyDescent="0.25">
      <c r="A37" s="108" t="s">
        <v>519</v>
      </c>
      <c r="C37" s="142"/>
      <c r="D37" s="142"/>
      <c r="E37" s="170"/>
      <c r="F37" s="142"/>
    </row>
    <row r="38" spans="1:7" hidden="1" outlineLevel="1" x14ac:dyDescent="0.25">
      <c r="A38" s="108" t="s">
        <v>520</v>
      </c>
      <c r="C38" s="142"/>
      <c r="D38" s="142"/>
      <c r="E38" s="170"/>
      <c r="F38" s="142"/>
    </row>
    <row r="39" spans="1:7" hidden="1" outlineLevel="1" x14ac:dyDescent="0.25">
      <c r="A39" s="108" t="s">
        <v>521</v>
      </c>
      <c r="C39" s="142"/>
      <c r="D39" s="142"/>
      <c r="E39" s="170"/>
      <c r="F39" s="142"/>
    </row>
    <row r="40" spans="1:7" hidden="1" outlineLevel="1" x14ac:dyDescent="0.25">
      <c r="A40" s="108" t="s">
        <v>522</v>
      </c>
      <c r="C40" s="142"/>
      <c r="D40" s="142"/>
      <c r="E40" s="170"/>
      <c r="F40" s="142"/>
    </row>
    <row r="41" spans="1:7" hidden="1" outlineLevel="1" x14ac:dyDescent="0.25">
      <c r="A41" s="108" t="s">
        <v>523</v>
      </c>
      <c r="C41" s="142"/>
      <c r="D41" s="142"/>
      <c r="E41" s="170"/>
      <c r="F41" s="142"/>
    </row>
    <row r="42" spans="1:7" hidden="1" outlineLevel="1" x14ac:dyDescent="0.25">
      <c r="A42" s="108" t="s">
        <v>524</v>
      </c>
      <c r="C42" s="142"/>
      <c r="D42" s="142"/>
      <c r="E42" s="170"/>
      <c r="F42" s="142"/>
    </row>
    <row r="43" spans="1:7" ht="15" customHeight="1" collapsed="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42">
        <v>0</v>
      </c>
      <c r="D45" s="142">
        <v>0</v>
      </c>
      <c r="E45" s="142"/>
      <c r="F45" s="142">
        <v>0</v>
      </c>
      <c r="G45" s="108"/>
    </row>
    <row r="46" spans="1:7" x14ac:dyDescent="0.25">
      <c r="A46" s="108" t="s">
        <v>530</v>
      </c>
      <c r="B46" s="108" t="s">
        <v>531</v>
      </c>
      <c r="C46" s="142">
        <v>0</v>
      </c>
      <c r="D46" s="142">
        <v>0</v>
      </c>
      <c r="E46" s="142"/>
      <c r="F46" s="142">
        <v>0</v>
      </c>
      <c r="G46" s="108"/>
    </row>
    <row r="47" spans="1:7" x14ac:dyDescent="0.25">
      <c r="A47" s="108" t="s">
        <v>532</v>
      </c>
      <c r="B47" s="108" t="s">
        <v>533</v>
      </c>
      <c r="C47" s="142">
        <v>0</v>
      </c>
      <c r="D47" s="142">
        <v>0</v>
      </c>
      <c r="E47" s="142"/>
      <c r="F47" s="142">
        <v>0</v>
      </c>
      <c r="G47" s="108"/>
    </row>
    <row r="48" spans="1:7" x14ac:dyDescent="0.25">
      <c r="A48" s="108" t="s">
        <v>534</v>
      </c>
      <c r="B48" s="108" t="s">
        <v>535</v>
      </c>
      <c r="C48" s="142">
        <v>0</v>
      </c>
      <c r="D48" s="142">
        <v>0</v>
      </c>
      <c r="E48" s="142"/>
      <c r="F48" s="142">
        <v>0</v>
      </c>
      <c r="G48" s="108"/>
    </row>
    <row r="49" spans="1:7" x14ac:dyDescent="0.25">
      <c r="A49" s="108" t="s">
        <v>536</v>
      </c>
      <c r="B49" s="108" t="s">
        <v>537</v>
      </c>
      <c r="C49" s="142">
        <v>0</v>
      </c>
      <c r="D49" s="142">
        <v>0</v>
      </c>
      <c r="E49" s="142"/>
      <c r="F49" s="142">
        <v>0</v>
      </c>
      <c r="G49" s="108"/>
    </row>
    <row r="50" spans="1:7" x14ac:dyDescent="0.25">
      <c r="A50" s="108" t="s">
        <v>538</v>
      </c>
      <c r="B50" s="108" t="s">
        <v>539</v>
      </c>
      <c r="C50" s="142">
        <v>0</v>
      </c>
      <c r="D50" s="142">
        <v>0</v>
      </c>
      <c r="E50" s="142"/>
      <c r="F50" s="142">
        <v>0</v>
      </c>
      <c r="G50" s="108"/>
    </row>
    <row r="51" spans="1:7" x14ac:dyDescent="0.25">
      <c r="A51" s="108" t="s">
        <v>540</v>
      </c>
      <c r="B51" s="108" t="s">
        <v>541</v>
      </c>
      <c r="C51" s="142">
        <v>0</v>
      </c>
      <c r="D51" s="142">
        <v>0</v>
      </c>
      <c r="E51" s="142"/>
      <c r="F51" s="142">
        <v>0</v>
      </c>
      <c r="G51" s="108"/>
    </row>
    <row r="52" spans="1:7" x14ac:dyDescent="0.25">
      <c r="A52" s="108" t="s">
        <v>542</v>
      </c>
      <c r="B52" s="108" t="s">
        <v>543</v>
      </c>
      <c r="C52" s="142">
        <v>0</v>
      </c>
      <c r="D52" s="142">
        <v>0</v>
      </c>
      <c r="E52" s="142"/>
      <c r="F52" s="142">
        <v>0</v>
      </c>
      <c r="G52" s="108"/>
    </row>
    <row r="53" spans="1:7" x14ac:dyDescent="0.25">
      <c r="A53" s="108" t="s">
        <v>544</v>
      </c>
      <c r="B53" s="108" t="s">
        <v>545</v>
      </c>
      <c r="C53" s="142">
        <v>0</v>
      </c>
      <c r="D53" s="142">
        <v>0</v>
      </c>
      <c r="E53" s="142"/>
      <c r="F53" s="142">
        <v>0</v>
      </c>
      <c r="G53" s="108"/>
    </row>
    <row r="54" spans="1:7" x14ac:dyDescent="0.25">
      <c r="A54" s="108" t="s">
        <v>546</v>
      </c>
      <c r="B54" s="108" t="s">
        <v>547</v>
      </c>
      <c r="C54" s="142">
        <v>0</v>
      </c>
      <c r="D54" s="142">
        <v>0</v>
      </c>
      <c r="E54" s="142"/>
      <c r="F54" s="142">
        <v>0</v>
      </c>
      <c r="G54" s="108"/>
    </row>
    <row r="55" spans="1:7" x14ac:dyDescent="0.25">
      <c r="A55" s="108" t="s">
        <v>548</v>
      </c>
      <c r="B55" s="108" t="s">
        <v>549</v>
      </c>
      <c r="C55" s="142">
        <v>0</v>
      </c>
      <c r="D55" s="142">
        <v>0</v>
      </c>
      <c r="E55" s="142"/>
      <c r="F55" s="142">
        <v>0</v>
      </c>
      <c r="G55" s="108"/>
    </row>
    <row r="56" spans="1:7" x14ac:dyDescent="0.25">
      <c r="A56" s="108" t="s">
        <v>550</v>
      </c>
      <c r="B56" s="108" t="s">
        <v>551</v>
      </c>
      <c r="C56" s="142">
        <v>0</v>
      </c>
      <c r="D56" s="142">
        <v>0</v>
      </c>
      <c r="E56" s="142"/>
      <c r="F56" s="142">
        <v>0</v>
      </c>
      <c r="G56" s="108"/>
    </row>
    <row r="57" spans="1:7" x14ac:dyDescent="0.25">
      <c r="A57" s="108" t="s">
        <v>552</v>
      </c>
      <c r="B57" s="108" t="s">
        <v>553</v>
      </c>
      <c r="C57" s="142">
        <v>0</v>
      </c>
      <c r="D57" s="142">
        <v>0</v>
      </c>
      <c r="E57" s="142"/>
      <c r="F57" s="142">
        <v>0</v>
      </c>
      <c r="G57" s="108"/>
    </row>
    <row r="58" spans="1:7" x14ac:dyDescent="0.25">
      <c r="A58" s="108" t="s">
        <v>554</v>
      </c>
      <c r="B58" s="108" t="s">
        <v>555</v>
      </c>
      <c r="C58" s="142">
        <v>0</v>
      </c>
      <c r="D58" s="142">
        <v>0</v>
      </c>
      <c r="E58" s="142"/>
      <c r="F58" s="142">
        <v>0</v>
      </c>
      <c r="G58" s="108"/>
    </row>
    <row r="59" spans="1:7" x14ac:dyDescent="0.25">
      <c r="A59" s="108" t="s">
        <v>556</v>
      </c>
      <c r="B59" s="108" t="s">
        <v>557</v>
      </c>
      <c r="C59" s="142">
        <v>1</v>
      </c>
      <c r="D59" s="142">
        <v>0</v>
      </c>
      <c r="E59" s="142"/>
      <c r="F59" s="142">
        <f>C59</f>
        <v>1</v>
      </c>
      <c r="G59" s="108"/>
    </row>
    <row r="60" spans="1:7" x14ac:dyDescent="0.25">
      <c r="A60" s="108" t="s">
        <v>558</v>
      </c>
      <c r="B60" s="108" t="s">
        <v>3</v>
      </c>
      <c r="C60" s="142">
        <v>0</v>
      </c>
      <c r="D60" s="142">
        <v>0</v>
      </c>
      <c r="E60" s="142"/>
      <c r="F60" s="142">
        <v>0</v>
      </c>
      <c r="G60" s="108"/>
    </row>
    <row r="61" spans="1:7" x14ac:dyDescent="0.25">
      <c r="A61" s="108" t="s">
        <v>559</v>
      </c>
      <c r="B61" s="108" t="s">
        <v>560</v>
      </c>
      <c r="C61" s="142">
        <v>0</v>
      </c>
      <c r="D61" s="142">
        <v>0</v>
      </c>
      <c r="E61" s="142"/>
      <c r="F61" s="142">
        <v>0</v>
      </c>
      <c r="G61" s="108"/>
    </row>
    <row r="62" spans="1:7" x14ac:dyDescent="0.25">
      <c r="A62" s="108" t="s">
        <v>561</v>
      </c>
      <c r="B62" s="108" t="s">
        <v>562</v>
      </c>
      <c r="C62" s="142">
        <v>0</v>
      </c>
      <c r="D62" s="142">
        <v>0</v>
      </c>
      <c r="E62" s="142"/>
      <c r="F62" s="142">
        <v>0</v>
      </c>
      <c r="G62" s="108"/>
    </row>
    <row r="63" spans="1:7" x14ac:dyDescent="0.25">
      <c r="A63" s="108" t="s">
        <v>563</v>
      </c>
      <c r="B63" s="108" t="s">
        <v>564</v>
      </c>
      <c r="C63" s="142">
        <v>0</v>
      </c>
      <c r="D63" s="142">
        <v>0</v>
      </c>
      <c r="E63" s="142"/>
      <c r="F63" s="142">
        <v>0</v>
      </c>
      <c r="G63" s="108"/>
    </row>
    <row r="64" spans="1:7" x14ac:dyDescent="0.25">
      <c r="A64" s="108" t="s">
        <v>565</v>
      </c>
      <c r="B64" s="108" t="s">
        <v>566</v>
      </c>
      <c r="C64" s="142">
        <v>0</v>
      </c>
      <c r="D64" s="142">
        <v>0</v>
      </c>
      <c r="E64" s="142"/>
      <c r="F64" s="142">
        <v>0</v>
      </c>
      <c r="G64" s="108"/>
    </row>
    <row r="65" spans="1:7" x14ac:dyDescent="0.25">
      <c r="A65" s="108" t="s">
        <v>567</v>
      </c>
      <c r="B65" s="108" t="s">
        <v>568</v>
      </c>
      <c r="C65" s="142">
        <v>0</v>
      </c>
      <c r="D65" s="142">
        <v>0</v>
      </c>
      <c r="E65" s="142"/>
      <c r="F65" s="142">
        <v>0</v>
      </c>
      <c r="G65" s="108"/>
    </row>
    <row r="66" spans="1:7" x14ac:dyDescent="0.25">
      <c r="A66" s="108" t="s">
        <v>569</v>
      </c>
      <c r="B66" s="108" t="s">
        <v>570</v>
      </c>
      <c r="C66" s="142">
        <v>0</v>
      </c>
      <c r="D66" s="142">
        <v>0</v>
      </c>
      <c r="E66" s="142"/>
      <c r="F66" s="142">
        <v>0</v>
      </c>
      <c r="G66" s="108"/>
    </row>
    <row r="67" spans="1:7" x14ac:dyDescent="0.25">
      <c r="A67" s="108" t="s">
        <v>571</v>
      </c>
      <c r="B67" s="108" t="s">
        <v>572</v>
      </c>
      <c r="C67" s="142">
        <v>0</v>
      </c>
      <c r="D67" s="142">
        <v>0</v>
      </c>
      <c r="E67" s="142"/>
      <c r="F67" s="142">
        <v>0</v>
      </c>
      <c r="G67" s="108"/>
    </row>
    <row r="68" spans="1:7" x14ac:dyDescent="0.25">
      <c r="A68" s="108" t="s">
        <v>573</v>
      </c>
      <c r="B68" s="108" t="s">
        <v>574</v>
      </c>
      <c r="C68" s="142">
        <v>0</v>
      </c>
      <c r="D68" s="142">
        <v>0</v>
      </c>
      <c r="E68" s="142"/>
      <c r="F68" s="142">
        <v>0</v>
      </c>
      <c r="G68" s="108"/>
    </row>
    <row r="69" spans="1:7" x14ac:dyDescent="0.25">
      <c r="A69" s="108" t="s">
        <v>575</v>
      </c>
      <c r="B69" s="108" t="s">
        <v>576</v>
      </c>
      <c r="C69" s="142">
        <v>0</v>
      </c>
      <c r="D69" s="142">
        <v>0</v>
      </c>
      <c r="E69" s="142"/>
      <c r="F69" s="142">
        <v>0</v>
      </c>
      <c r="G69" s="108"/>
    </row>
    <row r="70" spans="1:7" x14ac:dyDescent="0.25">
      <c r="A70" s="108" t="s">
        <v>577</v>
      </c>
      <c r="B70" s="108" t="s">
        <v>578</v>
      </c>
      <c r="C70" s="142">
        <v>0</v>
      </c>
      <c r="D70" s="142">
        <v>0</v>
      </c>
      <c r="E70" s="142"/>
      <c r="F70" s="142">
        <v>0</v>
      </c>
      <c r="G70" s="108"/>
    </row>
    <row r="71" spans="1:7" x14ac:dyDescent="0.25">
      <c r="A71" s="108" t="s">
        <v>579</v>
      </c>
      <c r="B71" s="108" t="s">
        <v>6</v>
      </c>
      <c r="C71" s="142">
        <v>0</v>
      </c>
      <c r="D71" s="142">
        <v>0</v>
      </c>
      <c r="E71" s="142"/>
      <c r="F71" s="142">
        <v>0</v>
      </c>
      <c r="G71" s="108"/>
    </row>
    <row r="72" spans="1:7" x14ac:dyDescent="0.25">
      <c r="A72" s="108" t="s">
        <v>580</v>
      </c>
      <c r="B72" s="108" t="s">
        <v>581</v>
      </c>
      <c r="C72" s="142">
        <v>0</v>
      </c>
      <c r="D72" s="142">
        <v>0</v>
      </c>
      <c r="E72" s="142"/>
      <c r="F72" s="142">
        <v>0</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42">
        <v>0</v>
      </c>
      <c r="D74" s="142">
        <v>0</v>
      </c>
      <c r="E74" s="142"/>
      <c r="F74" s="142">
        <v>0</v>
      </c>
      <c r="G74" s="108"/>
    </row>
    <row r="75" spans="1:7" x14ac:dyDescent="0.25">
      <c r="A75" s="108" t="s">
        <v>585</v>
      </c>
      <c r="B75" s="108" t="s">
        <v>586</v>
      </c>
      <c r="C75" s="142">
        <v>0</v>
      </c>
      <c r="D75" s="142">
        <v>0</v>
      </c>
      <c r="E75" s="142"/>
      <c r="F75" s="142">
        <v>0</v>
      </c>
      <c r="G75" s="108"/>
    </row>
    <row r="76" spans="1:7" x14ac:dyDescent="0.25">
      <c r="A76" s="108" t="s">
        <v>1697</v>
      </c>
      <c r="B76" s="108" t="s">
        <v>2</v>
      </c>
      <c r="C76" s="142">
        <v>0</v>
      </c>
      <c r="D76" s="142">
        <v>0</v>
      </c>
      <c r="E76" s="142"/>
      <c r="F76" s="142">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42">
        <v>0</v>
      </c>
      <c r="D78" s="142">
        <v>0</v>
      </c>
      <c r="E78" s="142"/>
      <c r="F78" s="142">
        <v>0</v>
      </c>
      <c r="G78" s="108"/>
    </row>
    <row r="79" spans="1:7" x14ac:dyDescent="0.25">
      <c r="A79" s="108" t="s">
        <v>589</v>
      </c>
      <c r="B79" s="129" t="s">
        <v>274</v>
      </c>
      <c r="C79" s="142">
        <v>0</v>
      </c>
      <c r="D79" s="142">
        <v>0</v>
      </c>
      <c r="E79" s="142"/>
      <c r="F79" s="142">
        <v>0</v>
      </c>
      <c r="G79" s="108"/>
    </row>
    <row r="80" spans="1:7" x14ac:dyDescent="0.25">
      <c r="A80" s="108" t="s">
        <v>590</v>
      </c>
      <c r="B80" s="129" t="s">
        <v>276</v>
      </c>
      <c r="C80" s="142">
        <v>0</v>
      </c>
      <c r="D80" s="142">
        <v>0</v>
      </c>
      <c r="E80" s="142"/>
      <c r="F80" s="142">
        <v>0</v>
      </c>
      <c r="G80" s="108"/>
    </row>
    <row r="81" spans="1:7" x14ac:dyDescent="0.25">
      <c r="A81" s="108" t="s">
        <v>591</v>
      </c>
      <c r="B81" s="129" t="s">
        <v>12</v>
      </c>
      <c r="C81" s="142">
        <v>0</v>
      </c>
      <c r="D81" s="142">
        <v>0</v>
      </c>
      <c r="E81" s="142"/>
      <c r="F81" s="142">
        <v>0</v>
      </c>
      <c r="G81" s="108"/>
    </row>
    <row r="82" spans="1:7" x14ac:dyDescent="0.25">
      <c r="A82" s="108" t="s">
        <v>592</v>
      </c>
      <c r="B82" s="129" t="s">
        <v>279</v>
      </c>
      <c r="C82" s="142">
        <v>0</v>
      </c>
      <c r="D82" s="142">
        <v>0</v>
      </c>
      <c r="E82" s="142"/>
      <c r="F82" s="142">
        <v>0</v>
      </c>
      <c r="G82" s="108"/>
    </row>
    <row r="83" spans="1:7" x14ac:dyDescent="0.25">
      <c r="A83" s="108" t="s">
        <v>593</v>
      </c>
      <c r="B83" s="129" t="s">
        <v>281</v>
      </c>
      <c r="C83" s="142">
        <v>0</v>
      </c>
      <c r="D83" s="142">
        <v>0</v>
      </c>
      <c r="E83" s="142"/>
      <c r="F83" s="142">
        <v>0</v>
      </c>
      <c r="G83" s="108"/>
    </row>
    <row r="84" spans="1:7" x14ac:dyDescent="0.25">
      <c r="A84" s="108" t="s">
        <v>594</v>
      </c>
      <c r="B84" s="129" t="s">
        <v>283</v>
      </c>
      <c r="C84" s="142">
        <v>0</v>
      </c>
      <c r="D84" s="142">
        <v>0</v>
      </c>
      <c r="E84" s="142"/>
      <c r="F84" s="142">
        <v>0</v>
      </c>
      <c r="G84" s="108"/>
    </row>
    <row r="85" spans="1:7" x14ac:dyDescent="0.25">
      <c r="A85" s="108" t="s">
        <v>595</v>
      </c>
      <c r="B85" s="129" t="s">
        <v>285</v>
      </c>
      <c r="C85" s="142">
        <v>0</v>
      </c>
      <c r="D85" s="142">
        <v>0</v>
      </c>
      <c r="E85" s="142"/>
      <c r="F85" s="142">
        <v>0</v>
      </c>
      <c r="G85" s="108"/>
    </row>
    <row r="86" spans="1:7" x14ac:dyDescent="0.25">
      <c r="A86" s="108" t="s">
        <v>596</v>
      </c>
      <c r="B86" s="129" t="s">
        <v>287</v>
      </c>
      <c r="C86" s="142">
        <v>0</v>
      </c>
      <c r="D86" s="142">
        <v>0</v>
      </c>
      <c r="E86" s="142"/>
      <c r="F86" s="142">
        <v>0</v>
      </c>
      <c r="G86" s="108"/>
    </row>
    <row r="87" spans="1:7" x14ac:dyDescent="0.25">
      <c r="A87" s="108" t="s">
        <v>597</v>
      </c>
      <c r="B87" s="129" t="s">
        <v>98</v>
      </c>
      <c r="C87" s="142">
        <v>0</v>
      </c>
      <c r="D87" s="142">
        <v>0</v>
      </c>
      <c r="E87" s="142"/>
      <c r="F87" s="142">
        <v>0</v>
      </c>
      <c r="G87" s="108"/>
    </row>
    <row r="88" spans="1:7" hidden="1" outlineLevel="1" x14ac:dyDescent="0.25">
      <c r="A88" s="108" t="s">
        <v>598</v>
      </c>
      <c r="B88" s="125" t="s">
        <v>102</v>
      </c>
      <c r="C88" s="142"/>
      <c r="D88" s="142"/>
      <c r="E88" s="142"/>
      <c r="F88" s="142"/>
      <c r="G88" s="108"/>
    </row>
    <row r="89" spans="1:7" hidden="1" outlineLevel="1" x14ac:dyDescent="0.25">
      <c r="A89" s="108" t="s">
        <v>599</v>
      </c>
      <c r="B89" s="125" t="s">
        <v>102</v>
      </c>
      <c r="C89" s="142"/>
      <c r="D89" s="142"/>
      <c r="E89" s="142"/>
      <c r="F89" s="142"/>
      <c r="G89" s="108"/>
    </row>
    <row r="90" spans="1:7" hidden="1" outlineLevel="1" x14ac:dyDescent="0.25">
      <c r="A90" s="108" t="s">
        <v>600</v>
      </c>
      <c r="B90" s="125" t="s">
        <v>102</v>
      </c>
      <c r="C90" s="142"/>
      <c r="D90" s="142"/>
      <c r="E90" s="142"/>
      <c r="F90" s="142"/>
      <c r="G90" s="108"/>
    </row>
    <row r="91" spans="1:7" hidden="1" outlineLevel="1" x14ac:dyDescent="0.25">
      <c r="A91" s="108" t="s">
        <v>601</v>
      </c>
      <c r="B91" s="125" t="s">
        <v>102</v>
      </c>
      <c r="C91" s="142"/>
      <c r="D91" s="142"/>
      <c r="E91" s="142"/>
      <c r="F91" s="142"/>
      <c r="G91" s="108"/>
    </row>
    <row r="92" spans="1:7" hidden="1" outlineLevel="1" x14ac:dyDescent="0.25">
      <c r="A92" s="108" t="s">
        <v>602</v>
      </c>
      <c r="B92" s="125" t="s">
        <v>102</v>
      </c>
      <c r="C92" s="142"/>
      <c r="D92" s="142"/>
      <c r="E92" s="142"/>
      <c r="F92" s="142"/>
      <c r="G92" s="108"/>
    </row>
    <row r="93" spans="1:7" hidden="1" outlineLevel="1" x14ac:dyDescent="0.25">
      <c r="A93" s="108" t="s">
        <v>603</v>
      </c>
      <c r="B93" s="125" t="s">
        <v>102</v>
      </c>
      <c r="C93" s="142"/>
      <c r="D93" s="142"/>
      <c r="E93" s="142"/>
      <c r="F93" s="142"/>
      <c r="G93" s="108"/>
    </row>
    <row r="94" spans="1:7" hidden="1" outlineLevel="1" x14ac:dyDescent="0.25">
      <c r="A94" s="108" t="s">
        <v>604</v>
      </c>
      <c r="B94" s="125" t="s">
        <v>102</v>
      </c>
      <c r="C94" s="142"/>
      <c r="D94" s="142"/>
      <c r="E94" s="142"/>
      <c r="F94" s="142"/>
      <c r="G94" s="108"/>
    </row>
    <row r="95" spans="1:7" hidden="1" outlineLevel="1" x14ac:dyDescent="0.25">
      <c r="A95" s="108" t="s">
        <v>605</v>
      </c>
      <c r="B95" s="125" t="s">
        <v>102</v>
      </c>
      <c r="C95" s="142"/>
      <c r="D95" s="142"/>
      <c r="E95" s="142"/>
      <c r="F95" s="142"/>
      <c r="G95" s="108"/>
    </row>
    <row r="96" spans="1:7" hidden="1" outlineLevel="1" x14ac:dyDescent="0.25">
      <c r="A96" s="108" t="s">
        <v>606</v>
      </c>
      <c r="B96" s="125" t="s">
        <v>102</v>
      </c>
      <c r="C96" s="142"/>
      <c r="D96" s="142"/>
      <c r="E96" s="142"/>
      <c r="F96" s="142"/>
      <c r="G96" s="108"/>
    </row>
    <row r="97" spans="1:7" hidden="1" outlineLevel="1" x14ac:dyDescent="0.25">
      <c r="A97" s="108" t="s">
        <v>607</v>
      </c>
      <c r="B97" s="125" t="s">
        <v>102</v>
      </c>
      <c r="C97" s="142"/>
      <c r="D97" s="142"/>
      <c r="E97" s="142"/>
      <c r="F97" s="142"/>
      <c r="G97" s="108"/>
    </row>
    <row r="98" spans="1:7" ht="15" customHeight="1" collapsed="1" x14ac:dyDescent="0.25">
      <c r="A98" s="119"/>
      <c r="B98" s="157" t="s">
        <v>1708</v>
      </c>
      <c r="C98" s="119" t="s">
        <v>515</v>
      </c>
      <c r="D98" s="119" t="s">
        <v>516</v>
      </c>
      <c r="E98" s="126"/>
      <c r="F98" s="121" t="s">
        <v>483</v>
      </c>
      <c r="G98" s="121"/>
    </row>
    <row r="99" spans="1:7" x14ac:dyDescent="0.25">
      <c r="A99" s="108" t="s">
        <v>608</v>
      </c>
      <c r="B99" s="129" t="s">
        <v>1736</v>
      </c>
      <c r="C99" s="142">
        <v>8.0000000000000002E-3</v>
      </c>
      <c r="D99" s="142">
        <v>0</v>
      </c>
      <c r="E99" s="142"/>
      <c r="F99" s="142">
        <f>C99</f>
        <v>8.0000000000000002E-3</v>
      </c>
      <c r="G99" s="108"/>
    </row>
    <row r="100" spans="1:7" x14ac:dyDescent="0.25">
      <c r="A100" s="108" t="s">
        <v>610</v>
      </c>
      <c r="B100" s="129" t="s">
        <v>1737</v>
      </c>
      <c r="C100" s="142">
        <v>8.9999999999999993E-3</v>
      </c>
      <c r="D100" s="142">
        <v>0</v>
      </c>
      <c r="E100" s="142"/>
      <c r="F100" s="142">
        <f t="shared" ref="F100:F124" si="1">C100</f>
        <v>8.9999999999999993E-3</v>
      </c>
      <c r="G100" s="108"/>
    </row>
    <row r="101" spans="1:7" x14ac:dyDescent="0.25">
      <c r="A101" s="108" t="s">
        <v>611</v>
      </c>
      <c r="B101" s="129" t="s">
        <v>1738</v>
      </c>
      <c r="C101" s="142">
        <v>0.02</v>
      </c>
      <c r="D101" s="142">
        <v>0</v>
      </c>
      <c r="E101" s="142"/>
      <c r="F101" s="142">
        <f t="shared" si="1"/>
        <v>0.02</v>
      </c>
      <c r="G101" s="108"/>
    </row>
    <row r="102" spans="1:7" x14ac:dyDescent="0.25">
      <c r="A102" s="108" t="s">
        <v>612</v>
      </c>
      <c r="B102" s="129" t="s">
        <v>1739</v>
      </c>
      <c r="C102" s="142">
        <v>0.13300000000000001</v>
      </c>
      <c r="D102" s="142">
        <v>0</v>
      </c>
      <c r="E102" s="142"/>
      <c r="F102" s="142">
        <f t="shared" si="1"/>
        <v>0.13300000000000001</v>
      </c>
      <c r="G102" s="108"/>
    </row>
    <row r="103" spans="1:7" x14ac:dyDescent="0.25">
      <c r="A103" s="108" t="s">
        <v>613</v>
      </c>
      <c r="B103" s="129" t="s">
        <v>1740</v>
      </c>
      <c r="C103" s="142">
        <v>1.9E-2</v>
      </c>
      <c r="D103" s="142">
        <v>0</v>
      </c>
      <c r="E103" s="142"/>
      <c r="F103" s="142">
        <f t="shared" si="1"/>
        <v>1.9E-2</v>
      </c>
      <c r="G103" s="108"/>
    </row>
    <row r="104" spans="1:7" x14ac:dyDescent="0.25">
      <c r="A104" s="108" t="s">
        <v>614</v>
      </c>
      <c r="B104" s="129" t="s">
        <v>1741</v>
      </c>
      <c r="C104" s="142">
        <v>0.378</v>
      </c>
      <c r="D104" s="142">
        <v>0</v>
      </c>
      <c r="E104" s="142"/>
      <c r="F104" s="142">
        <f t="shared" si="1"/>
        <v>0.378</v>
      </c>
      <c r="G104" s="108"/>
    </row>
    <row r="105" spans="1:7" x14ac:dyDescent="0.25">
      <c r="A105" s="108" t="s">
        <v>615</v>
      </c>
      <c r="B105" s="129" t="s">
        <v>1742</v>
      </c>
      <c r="C105" s="142">
        <v>5.6000000000000001E-2</v>
      </c>
      <c r="D105" s="142">
        <v>0</v>
      </c>
      <c r="E105" s="142"/>
      <c r="F105" s="142">
        <f t="shared" si="1"/>
        <v>5.6000000000000001E-2</v>
      </c>
      <c r="G105" s="108"/>
    </row>
    <row r="106" spans="1:7" x14ac:dyDescent="0.25">
      <c r="A106" s="108" t="s">
        <v>616</v>
      </c>
      <c r="B106" s="129" t="s">
        <v>1743</v>
      </c>
      <c r="C106" s="142">
        <v>0.03</v>
      </c>
      <c r="D106" s="142">
        <v>0</v>
      </c>
      <c r="E106" s="142"/>
      <c r="F106" s="142">
        <f t="shared" si="1"/>
        <v>0.03</v>
      </c>
      <c r="G106" s="108"/>
    </row>
    <row r="107" spans="1:7" x14ac:dyDescent="0.25">
      <c r="A107" s="108" t="s">
        <v>617</v>
      </c>
      <c r="B107" s="129" t="s">
        <v>1744</v>
      </c>
      <c r="C107" s="142">
        <v>5.5E-2</v>
      </c>
      <c r="D107" s="142">
        <v>0</v>
      </c>
      <c r="E107" s="142"/>
      <c r="F107" s="142">
        <f t="shared" si="1"/>
        <v>5.5E-2</v>
      </c>
      <c r="G107" s="108"/>
    </row>
    <row r="108" spans="1:7" x14ac:dyDescent="0.25">
      <c r="A108" s="108" t="s">
        <v>618</v>
      </c>
      <c r="B108" s="129" t="s">
        <v>1745</v>
      </c>
      <c r="C108" s="142">
        <v>1.6E-2</v>
      </c>
      <c r="D108" s="142">
        <v>0</v>
      </c>
      <c r="E108" s="142"/>
      <c r="F108" s="142">
        <f t="shared" si="1"/>
        <v>1.6E-2</v>
      </c>
      <c r="G108" s="108"/>
    </row>
    <row r="109" spans="1:7" x14ac:dyDescent="0.25">
      <c r="A109" s="108" t="s">
        <v>619</v>
      </c>
      <c r="B109" s="129" t="s">
        <v>1746</v>
      </c>
      <c r="C109" s="142">
        <v>1.0999999999999999E-2</v>
      </c>
      <c r="D109" s="142">
        <v>0</v>
      </c>
      <c r="E109" s="142"/>
      <c r="F109" s="142">
        <f t="shared" si="1"/>
        <v>1.0999999999999999E-2</v>
      </c>
      <c r="G109" s="108"/>
    </row>
    <row r="110" spans="1:7" x14ac:dyDescent="0.25">
      <c r="A110" s="108" t="s">
        <v>620</v>
      </c>
      <c r="B110" s="129" t="s">
        <v>1747</v>
      </c>
      <c r="C110" s="142">
        <v>4.0000000000000001E-3</v>
      </c>
      <c r="D110" s="142">
        <v>0</v>
      </c>
      <c r="E110" s="142"/>
      <c r="F110" s="142">
        <f t="shared" si="1"/>
        <v>4.0000000000000001E-3</v>
      </c>
      <c r="G110" s="108"/>
    </row>
    <row r="111" spans="1:7" x14ac:dyDescent="0.25">
      <c r="A111" s="108" t="s">
        <v>621</v>
      </c>
      <c r="B111" s="129" t="s">
        <v>1748</v>
      </c>
      <c r="C111" s="142">
        <v>3.5999999999999997E-2</v>
      </c>
      <c r="D111" s="142">
        <v>0</v>
      </c>
      <c r="E111" s="142"/>
      <c r="F111" s="142">
        <f t="shared" si="1"/>
        <v>3.5999999999999997E-2</v>
      </c>
      <c r="G111" s="108"/>
    </row>
    <row r="112" spans="1:7" x14ac:dyDescent="0.25">
      <c r="A112" s="108" t="s">
        <v>622</v>
      </c>
      <c r="B112" s="129" t="s">
        <v>1749</v>
      </c>
      <c r="C112" s="142">
        <v>3.0000000000000001E-3</v>
      </c>
      <c r="D112" s="142">
        <v>0</v>
      </c>
      <c r="E112" s="142"/>
      <c r="F112" s="142">
        <f t="shared" si="1"/>
        <v>3.0000000000000001E-3</v>
      </c>
      <c r="G112" s="108"/>
    </row>
    <row r="113" spans="1:7" x14ac:dyDescent="0.25">
      <c r="A113" s="108" t="s">
        <v>623</v>
      </c>
      <c r="B113" s="129" t="s">
        <v>1750</v>
      </c>
      <c r="C113" s="142">
        <v>0.02</v>
      </c>
      <c r="D113" s="142">
        <v>0</v>
      </c>
      <c r="E113" s="142"/>
      <c r="F113" s="142">
        <f t="shared" si="1"/>
        <v>0.02</v>
      </c>
      <c r="G113" s="108"/>
    </row>
    <row r="114" spans="1:7" x14ac:dyDescent="0.25">
      <c r="A114" s="108" t="s">
        <v>624</v>
      </c>
      <c r="B114" s="129" t="s">
        <v>1751</v>
      </c>
      <c r="C114" s="142">
        <v>1.9E-2</v>
      </c>
      <c r="D114" s="142">
        <v>0</v>
      </c>
      <c r="E114" s="142"/>
      <c r="F114" s="142">
        <f t="shared" si="1"/>
        <v>1.9E-2</v>
      </c>
      <c r="G114" s="108"/>
    </row>
    <row r="115" spans="1:7" x14ac:dyDescent="0.25">
      <c r="A115" s="108" t="s">
        <v>625</v>
      </c>
      <c r="B115" s="129" t="s">
        <v>1752</v>
      </c>
      <c r="C115" s="142">
        <v>3.9E-2</v>
      </c>
      <c r="D115" s="142">
        <v>0</v>
      </c>
      <c r="E115" s="142"/>
      <c r="F115" s="142">
        <f t="shared" si="1"/>
        <v>3.9E-2</v>
      </c>
      <c r="G115" s="108"/>
    </row>
    <row r="116" spans="1:7" x14ac:dyDescent="0.25">
      <c r="A116" s="108" t="s">
        <v>626</v>
      </c>
      <c r="B116" s="129" t="s">
        <v>1753</v>
      </c>
      <c r="C116" s="142">
        <v>7.0000000000000001E-3</v>
      </c>
      <c r="D116" s="142">
        <v>0</v>
      </c>
      <c r="E116" s="142"/>
      <c r="F116" s="142">
        <f t="shared" si="1"/>
        <v>7.0000000000000001E-3</v>
      </c>
      <c r="G116" s="108"/>
    </row>
    <row r="117" spans="1:7" x14ac:dyDescent="0.25">
      <c r="A117" s="108" t="s">
        <v>627</v>
      </c>
      <c r="B117" s="129" t="s">
        <v>1754</v>
      </c>
      <c r="C117" s="142">
        <v>8.9999999999999993E-3</v>
      </c>
      <c r="D117" s="142">
        <v>0</v>
      </c>
      <c r="E117" s="142"/>
      <c r="F117" s="142">
        <f t="shared" si="1"/>
        <v>8.9999999999999993E-3</v>
      </c>
      <c r="G117" s="108"/>
    </row>
    <row r="118" spans="1:7" x14ac:dyDescent="0.25">
      <c r="A118" s="108" t="s">
        <v>628</v>
      </c>
      <c r="B118" s="129" t="s">
        <v>1755</v>
      </c>
      <c r="C118" s="142">
        <v>8.9999999999999993E-3</v>
      </c>
      <c r="D118" s="142">
        <v>0</v>
      </c>
      <c r="E118" s="142"/>
      <c r="F118" s="142">
        <f t="shared" si="1"/>
        <v>8.9999999999999993E-3</v>
      </c>
      <c r="G118" s="108"/>
    </row>
    <row r="119" spans="1:7" x14ac:dyDescent="0.25">
      <c r="A119" s="108" t="s">
        <v>629</v>
      </c>
      <c r="B119" s="129" t="s">
        <v>1756</v>
      </c>
      <c r="C119" s="142">
        <v>8.9999999999999993E-3</v>
      </c>
      <c r="D119" s="142">
        <v>0</v>
      </c>
      <c r="E119" s="142"/>
      <c r="F119" s="142">
        <f t="shared" si="1"/>
        <v>8.9999999999999993E-3</v>
      </c>
      <c r="G119" s="108"/>
    </row>
    <row r="120" spans="1:7" x14ac:dyDescent="0.25">
      <c r="A120" s="108" t="s">
        <v>630</v>
      </c>
      <c r="B120" s="129" t="s">
        <v>1757</v>
      </c>
      <c r="C120" s="142">
        <v>2.4E-2</v>
      </c>
      <c r="D120" s="142">
        <v>0</v>
      </c>
      <c r="E120" s="142"/>
      <c r="F120" s="142">
        <f t="shared" si="1"/>
        <v>2.4E-2</v>
      </c>
      <c r="G120" s="108"/>
    </row>
    <row r="121" spans="1:7" x14ac:dyDescent="0.25">
      <c r="A121" s="108" t="s">
        <v>631</v>
      </c>
      <c r="B121" s="129" t="s">
        <v>1758</v>
      </c>
      <c r="C121" s="142">
        <v>2.1999999999999999E-2</v>
      </c>
      <c r="D121" s="142">
        <v>0</v>
      </c>
      <c r="E121" s="142"/>
      <c r="F121" s="142">
        <f t="shared" si="1"/>
        <v>2.1999999999999999E-2</v>
      </c>
      <c r="G121" s="108"/>
    </row>
    <row r="122" spans="1:7" x14ac:dyDescent="0.25">
      <c r="A122" s="108" t="s">
        <v>632</v>
      </c>
      <c r="B122" s="129" t="s">
        <v>1759</v>
      </c>
      <c r="C122" s="142">
        <v>1.2E-2</v>
      </c>
      <c r="D122" s="142">
        <v>0</v>
      </c>
      <c r="E122" s="142"/>
      <c r="F122" s="142">
        <f t="shared" si="1"/>
        <v>1.2E-2</v>
      </c>
      <c r="G122" s="108"/>
    </row>
    <row r="123" spans="1:7" x14ac:dyDescent="0.25">
      <c r="A123" s="108" t="s">
        <v>633</v>
      </c>
      <c r="B123" s="129" t="s">
        <v>1760</v>
      </c>
      <c r="C123" s="142">
        <v>1.9E-2</v>
      </c>
      <c r="D123" s="142">
        <v>0</v>
      </c>
      <c r="E123" s="142"/>
      <c r="F123" s="142">
        <f t="shared" si="1"/>
        <v>1.9E-2</v>
      </c>
      <c r="G123" s="108"/>
    </row>
    <row r="124" spans="1:7" x14ac:dyDescent="0.25">
      <c r="A124" s="108" t="s">
        <v>634</v>
      </c>
      <c r="B124" s="129" t="s">
        <v>1761</v>
      </c>
      <c r="C124" s="142">
        <v>3.3000000000000002E-2</v>
      </c>
      <c r="D124" s="142">
        <v>0</v>
      </c>
      <c r="E124" s="142"/>
      <c r="F124" s="142">
        <f t="shared" si="1"/>
        <v>3.3000000000000002E-2</v>
      </c>
      <c r="G124" s="108"/>
    </row>
    <row r="125" spans="1:7" hidden="1" x14ac:dyDescent="0.25">
      <c r="A125" s="108" t="s">
        <v>635</v>
      </c>
      <c r="B125" s="129" t="s">
        <v>609</v>
      </c>
      <c r="C125" s="142" t="s">
        <v>35</v>
      </c>
      <c r="D125" s="142" t="s">
        <v>35</v>
      </c>
      <c r="E125" s="142"/>
      <c r="F125" s="142" t="s">
        <v>35</v>
      </c>
      <c r="G125" s="108"/>
    </row>
    <row r="126" spans="1:7" hidden="1" x14ac:dyDescent="0.25">
      <c r="A126" s="108" t="s">
        <v>636</v>
      </c>
      <c r="B126" s="129" t="s">
        <v>609</v>
      </c>
      <c r="C126" s="142" t="s">
        <v>35</v>
      </c>
      <c r="D126" s="142" t="s">
        <v>35</v>
      </c>
      <c r="E126" s="142"/>
      <c r="F126" s="142" t="s">
        <v>35</v>
      </c>
      <c r="G126" s="108"/>
    </row>
    <row r="127" spans="1:7" hidden="1" x14ac:dyDescent="0.25">
      <c r="A127" s="108" t="s">
        <v>637</v>
      </c>
      <c r="B127" s="129" t="s">
        <v>609</v>
      </c>
      <c r="C127" s="142" t="s">
        <v>35</v>
      </c>
      <c r="D127" s="142" t="s">
        <v>35</v>
      </c>
      <c r="E127" s="142"/>
      <c r="F127" s="142" t="s">
        <v>35</v>
      </c>
      <c r="G127" s="108"/>
    </row>
    <row r="128" spans="1:7" hidden="1" x14ac:dyDescent="0.25">
      <c r="A128" s="108" t="s">
        <v>638</v>
      </c>
      <c r="B128" s="129" t="s">
        <v>609</v>
      </c>
      <c r="C128" s="142" t="s">
        <v>35</v>
      </c>
      <c r="D128" s="142" t="s">
        <v>35</v>
      </c>
      <c r="E128" s="142"/>
      <c r="F128" s="142" t="s">
        <v>35</v>
      </c>
      <c r="G128" s="108"/>
    </row>
    <row r="129" spans="1:7" hidden="1" x14ac:dyDescent="0.25">
      <c r="A129" s="108" t="s">
        <v>639</v>
      </c>
      <c r="B129" s="129" t="s">
        <v>609</v>
      </c>
      <c r="C129" s="142" t="s">
        <v>35</v>
      </c>
      <c r="D129" s="142" t="s">
        <v>35</v>
      </c>
      <c r="E129" s="142"/>
      <c r="F129" s="142" t="s">
        <v>35</v>
      </c>
      <c r="G129" s="108"/>
    </row>
    <row r="130" spans="1:7" hidden="1" x14ac:dyDescent="0.25">
      <c r="A130" s="108" t="s">
        <v>1671</v>
      </c>
      <c r="B130" s="129" t="s">
        <v>609</v>
      </c>
      <c r="C130" s="142" t="s">
        <v>35</v>
      </c>
      <c r="D130" s="142" t="s">
        <v>35</v>
      </c>
      <c r="E130" s="142"/>
      <c r="F130" s="142" t="s">
        <v>35</v>
      </c>
      <c r="G130" s="108"/>
    </row>
    <row r="131" spans="1:7" hidden="1" x14ac:dyDescent="0.25">
      <c r="A131" s="108" t="s">
        <v>1672</v>
      </c>
      <c r="B131" s="129" t="s">
        <v>609</v>
      </c>
      <c r="C131" s="142" t="s">
        <v>35</v>
      </c>
      <c r="D131" s="142" t="s">
        <v>35</v>
      </c>
      <c r="E131" s="142"/>
      <c r="F131" s="142" t="s">
        <v>35</v>
      </c>
      <c r="G131" s="108"/>
    </row>
    <row r="132" spans="1:7" hidden="1" x14ac:dyDescent="0.25">
      <c r="A132" s="108" t="s">
        <v>1673</v>
      </c>
      <c r="B132" s="129" t="s">
        <v>609</v>
      </c>
      <c r="C132" s="142" t="s">
        <v>35</v>
      </c>
      <c r="D132" s="142" t="s">
        <v>35</v>
      </c>
      <c r="E132" s="142"/>
      <c r="F132" s="142" t="s">
        <v>35</v>
      </c>
      <c r="G132" s="108"/>
    </row>
    <row r="133" spans="1:7" hidden="1" x14ac:dyDescent="0.25">
      <c r="A133" s="108" t="s">
        <v>1674</v>
      </c>
      <c r="B133" s="129" t="s">
        <v>609</v>
      </c>
      <c r="C133" s="142" t="s">
        <v>35</v>
      </c>
      <c r="D133" s="142" t="s">
        <v>35</v>
      </c>
      <c r="E133" s="142"/>
      <c r="F133" s="142" t="s">
        <v>35</v>
      </c>
      <c r="G133" s="108"/>
    </row>
    <row r="134" spans="1:7" hidden="1" x14ac:dyDescent="0.25">
      <c r="A134" s="108" t="s">
        <v>1675</v>
      </c>
      <c r="B134" s="129" t="s">
        <v>609</v>
      </c>
      <c r="C134" s="142" t="s">
        <v>35</v>
      </c>
      <c r="D134" s="142" t="s">
        <v>35</v>
      </c>
      <c r="E134" s="142"/>
      <c r="F134" s="142" t="s">
        <v>35</v>
      </c>
      <c r="G134" s="108"/>
    </row>
    <row r="135" spans="1:7" hidden="1" x14ac:dyDescent="0.25">
      <c r="A135" s="108" t="s">
        <v>1676</v>
      </c>
      <c r="B135" s="129" t="s">
        <v>609</v>
      </c>
      <c r="C135" s="142" t="s">
        <v>35</v>
      </c>
      <c r="D135" s="142" t="s">
        <v>35</v>
      </c>
      <c r="E135" s="142"/>
      <c r="F135" s="142" t="s">
        <v>35</v>
      </c>
      <c r="G135" s="108"/>
    </row>
    <row r="136" spans="1:7" hidden="1" x14ac:dyDescent="0.25">
      <c r="A136" s="108" t="s">
        <v>1677</v>
      </c>
      <c r="B136" s="129" t="s">
        <v>609</v>
      </c>
      <c r="C136" s="142" t="s">
        <v>35</v>
      </c>
      <c r="D136" s="142" t="s">
        <v>35</v>
      </c>
      <c r="E136" s="142"/>
      <c r="F136" s="142" t="s">
        <v>35</v>
      </c>
      <c r="G136" s="108"/>
    </row>
    <row r="137" spans="1:7" hidden="1" x14ac:dyDescent="0.25">
      <c r="A137" s="108" t="s">
        <v>1678</v>
      </c>
      <c r="B137" s="129" t="s">
        <v>609</v>
      </c>
      <c r="C137" s="142" t="s">
        <v>35</v>
      </c>
      <c r="D137" s="142" t="s">
        <v>35</v>
      </c>
      <c r="E137" s="142"/>
      <c r="F137" s="142" t="s">
        <v>35</v>
      </c>
      <c r="G137" s="108"/>
    </row>
    <row r="138" spans="1:7" hidden="1" x14ac:dyDescent="0.25">
      <c r="A138" s="108" t="s">
        <v>1679</v>
      </c>
      <c r="B138" s="129" t="s">
        <v>609</v>
      </c>
      <c r="C138" s="142" t="s">
        <v>35</v>
      </c>
      <c r="D138" s="142" t="s">
        <v>35</v>
      </c>
      <c r="E138" s="142"/>
      <c r="F138" s="142" t="s">
        <v>35</v>
      </c>
      <c r="G138" s="108"/>
    </row>
    <row r="139" spans="1:7" hidden="1" x14ac:dyDescent="0.25">
      <c r="A139" s="108" t="s">
        <v>1680</v>
      </c>
      <c r="B139" s="129" t="s">
        <v>609</v>
      </c>
      <c r="C139" s="142" t="s">
        <v>35</v>
      </c>
      <c r="D139" s="142" t="s">
        <v>35</v>
      </c>
      <c r="E139" s="142"/>
      <c r="F139" s="142" t="s">
        <v>35</v>
      </c>
      <c r="G139" s="108"/>
    </row>
    <row r="140" spans="1:7" hidden="1" x14ac:dyDescent="0.25">
      <c r="A140" s="108" t="s">
        <v>1681</v>
      </c>
      <c r="B140" s="129" t="s">
        <v>609</v>
      </c>
      <c r="C140" s="142" t="s">
        <v>35</v>
      </c>
      <c r="D140" s="142" t="s">
        <v>35</v>
      </c>
      <c r="E140" s="142"/>
      <c r="F140" s="142" t="s">
        <v>35</v>
      </c>
      <c r="G140" s="108"/>
    </row>
    <row r="141" spans="1:7" hidden="1" x14ac:dyDescent="0.25">
      <c r="A141" s="108" t="s">
        <v>1682</v>
      </c>
      <c r="B141" s="129" t="s">
        <v>609</v>
      </c>
      <c r="C141" s="142" t="s">
        <v>35</v>
      </c>
      <c r="D141" s="142" t="s">
        <v>35</v>
      </c>
      <c r="E141" s="142"/>
      <c r="F141" s="142" t="s">
        <v>35</v>
      </c>
      <c r="G141" s="108"/>
    </row>
    <row r="142" spans="1:7" hidden="1" x14ac:dyDescent="0.25">
      <c r="A142" s="108" t="s">
        <v>1683</v>
      </c>
      <c r="B142" s="129" t="s">
        <v>609</v>
      </c>
      <c r="C142" s="142" t="s">
        <v>35</v>
      </c>
      <c r="D142" s="142" t="s">
        <v>35</v>
      </c>
      <c r="E142" s="142"/>
      <c r="F142" s="142" t="s">
        <v>35</v>
      </c>
      <c r="G142" s="108"/>
    </row>
    <row r="143" spans="1:7" hidden="1" x14ac:dyDescent="0.25">
      <c r="A143" s="108" t="s">
        <v>1684</v>
      </c>
      <c r="B143" s="129" t="s">
        <v>609</v>
      </c>
      <c r="C143" s="142" t="s">
        <v>35</v>
      </c>
      <c r="D143" s="142" t="s">
        <v>35</v>
      </c>
      <c r="E143" s="142"/>
      <c r="F143" s="142" t="s">
        <v>35</v>
      </c>
      <c r="G143" s="108"/>
    </row>
    <row r="144" spans="1:7" hidden="1" x14ac:dyDescent="0.25">
      <c r="A144" s="108" t="s">
        <v>1685</v>
      </c>
      <c r="B144" s="129" t="s">
        <v>609</v>
      </c>
      <c r="C144" s="142" t="s">
        <v>35</v>
      </c>
      <c r="D144" s="142" t="s">
        <v>35</v>
      </c>
      <c r="E144" s="142"/>
      <c r="F144" s="142" t="s">
        <v>35</v>
      </c>
      <c r="G144" s="108"/>
    </row>
    <row r="145" spans="1:7" hidden="1" x14ac:dyDescent="0.25">
      <c r="A145" s="108" t="s">
        <v>1686</v>
      </c>
      <c r="B145" s="129" t="s">
        <v>609</v>
      </c>
      <c r="C145" s="142" t="s">
        <v>35</v>
      </c>
      <c r="D145" s="142" t="s">
        <v>35</v>
      </c>
      <c r="E145" s="142"/>
      <c r="F145" s="142" t="s">
        <v>35</v>
      </c>
      <c r="G145" s="108"/>
    </row>
    <row r="146" spans="1:7" hidden="1" x14ac:dyDescent="0.25">
      <c r="A146" s="108" t="s">
        <v>1687</v>
      </c>
      <c r="B146" s="129" t="s">
        <v>609</v>
      </c>
      <c r="C146" s="142" t="s">
        <v>35</v>
      </c>
      <c r="D146" s="142" t="s">
        <v>35</v>
      </c>
      <c r="E146" s="142"/>
      <c r="F146" s="142" t="s">
        <v>35</v>
      </c>
      <c r="G146" s="108"/>
    </row>
    <row r="147" spans="1:7" hidden="1" x14ac:dyDescent="0.25">
      <c r="A147" s="108" t="s">
        <v>1688</v>
      </c>
      <c r="B147" s="129" t="s">
        <v>609</v>
      </c>
      <c r="C147" s="142" t="s">
        <v>35</v>
      </c>
      <c r="D147" s="142" t="s">
        <v>35</v>
      </c>
      <c r="E147" s="142"/>
      <c r="F147" s="142" t="s">
        <v>35</v>
      </c>
      <c r="G147" s="108"/>
    </row>
    <row r="148" spans="1:7" hidden="1" x14ac:dyDescent="0.25">
      <c r="A148" s="108" t="s">
        <v>1689</v>
      </c>
      <c r="B148" s="129" t="s">
        <v>609</v>
      </c>
      <c r="C148" s="142" t="s">
        <v>35</v>
      </c>
      <c r="D148" s="142" t="s">
        <v>35</v>
      </c>
      <c r="E148" s="142"/>
      <c r="F148" s="142" t="s">
        <v>35</v>
      </c>
      <c r="G148" s="108"/>
    </row>
    <row r="149" spans="1:7" ht="15" customHeight="1" x14ac:dyDescent="0.25">
      <c r="A149" s="119"/>
      <c r="B149" s="120" t="s">
        <v>640</v>
      </c>
      <c r="C149" s="119" t="s">
        <v>515</v>
      </c>
      <c r="D149" s="119" t="s">
        <v>516</v>
      </c>
      <c r="E149" s="126"/>
      <c r="F149" s="121" t="s">
        <v>483</v>
      </c>
      <c r="G149" s="121"/>
    </row>
    <row r="150" spans="1:7" x14ac:dyDescent="0.25">
      <c r="A150" s="108" t="s">
        <v>641</v>
      </c>
      <c r="B150" s="108" t="s">
        <v>642</v>
      </c>
      <c r="C150" s="142">
        <v>0.13370000000000001</v>
      </c>
      <c r="D150" s="142">
        <v>0</v>
      </c>
      <c r="E150" s="143"/>
      <c r="F150" s="142">
        <f>C150</f>
        <v>0.13370000000000001</v>
      </c>
    </row>
    <row r="151" spans="1:7" x14ac:dyDescent="0.25">
      <c r="A151" s="108" t="s">
        <v>643</v>
      </c>
      <c r="B151" s="108" t="s">
        <v>644</v>
      </c>
      <c r="C151" s="142">
        <v>0.86629999999999996</v>
      </c>
      <c r="D151" s="142">
        <v>0</v>
      </c>
      <c r="E151" s="143"/>
      <c r="F151" s="142">
        <f t="shared" ref="F151:F152" si="2">C151</f>
        <v>0.86629999999999996</v>
      </c>
    </row>
    <row r="152" spans="1:7" x14ac:dyDescent="0.25">
      <c r="A152" s="108" t="s">
        <v>645</v>
      </c>
      <c r="B152" s="108" t="s">
        <v>98</v>
      </c>
      <c r="C152" s="142">
        <v>0</v>
      </c>
      <c r="D152" s="142">
        <v>0</v>
      </c>
      <c r="E152" s="143"/>
      <c r="F152" s="142">
        <f t="shared" si="2"/>
        <v>0</v>
      </c>
    </row>
    <row r="153" spans="1:7" hidden="1" outlineLevel="1" x14ac:dyDescent="0.25">
      <c r="A153" s="108" t="s">
        <v>646</v>
      </c>
      <c r="C153" s="142"/>
      <c r="D153" s="142"/>
      <c r="E153" s="143"/>
      <c r="F153" s="142"/>
    </row>
    <row r="154" spans="1:7" hidden="1" outlineLevel="1" x14ac:dyDescent="0.25">
      <c r="A154" s="108" t="s">
        <v>647</v>
      </c>
      <c r="C154" s="142"/>
      <c r="D154" s="142"/>
      <c r="E154" s="143"/>
      <c r="F154" s="142"/>
    </row>
    <row r="155" spans="1:7" hidden="1" outlineLevel="1" x14ac:dyDescent="0.25">
      <c r="A155" s="108" t="s">
        <v>648</v>
      </c>
      <c r="C155" s="142"/>
      <c r="D155" s="142"/>
      <c r="E155" s="143"/>
      <c r="F155" s="142"/>
    </row>
    <row r="156" spans="1:7" hidden="1" outlineLevel="1" x14ac:dyDescent="0.25">
      <c r="A156" s="108" t="s">
        <v>649</v>
      </c>
      <c r="C156" s="142"/>
      <c r="D156" s="142"/>
      <c r="E156" s="143"/>
      <c r="F156" s="142"/>
    </row>
    <row r="157" spans="1:7" hidden="1" outlineLevel="1" x14ac:dyDescent="0.25">
      <c r="A157" s="108" t="s">
        <v>650</v>
      </c>
      <c r="C157" s="142"/>
      <c r="D157" s="142"/>
      <c r="E157" s="143"/>
      <c r="F157" s="142"/>
    </row>
    <row r="158" spans="1:7" hidden="1" outlineLevel="1" x14ac:dyDescent="0.25">
      <c r="A158" s="108" t="s">
        <v>651</v>
      </c>
      <c r="C158" s="142"/>
      <c r="D158" s="142"/>
      <c r="E158" s="143"/>
      <c r="F158" s="142"/>
    </row>
    <row r="159" spans="1:7" ht="15" customHeight="1" collapsed="1" x14ac:dyDescent="0.25">
      <c r="A159" s="119"/>
      <c r="B159" s="120" t="s">
        <v>652</v>
      </c>
      <c r="C159" s="119" t="s">
        <v>515</v>
      </c>
      <c r="D159" s="119" t="s">
        <v>516</v>
      </c>
      <c r="E159" s="126"/>
      <c r="F159" s="121" t="s">
        <v>483</v>
      </c>
      <c r="G159" s="121"/>
    </row>
    <row r="160" spans="1:7" x14ac:dyDescent="0.25">
      <c r="A160" s="108" t="s">
        <v>653</v>
      </c>
      <c r="B160" s="108" t="s">
        <v>654</v>
      </c>
      <c r="C160" s="142">
        <v>0</v>
      </c>
      <c r="D160" s="142">
        <v>0</v>
      </c>
      <c r="E160" s="143"/>
      <c r="F160" s="142">
        <v>0</v>
      </c>
    </row>
    <row r="161" spans="1:7" x14ac:dyDescent="0.25">
      <c r="A161" s="108" t="s">
        <v>655</v>
      </c>
      <c r="B161" s="108" t="s">
        <v>656</v>
      </c>
      <c r="C161" s="142">
        <v>1</v>
      </c>
      <c r="D161" s="142">
        <v>0</v>
      </c>
      <c r="E161" s="143"/>
      <c r="F161" s="142">
        <f>C161</f>
        <v>1</v>
      </c>
    </row>
    <row r="162" spans="1:7" x14ac:dyDescent="0.25">
      <c r="A162" s="108" t="s">
        <v>657</v>
      </c>
      <c r="B162" s="108" t="s">
        <v>98</v>
      </c>
      <c r="C162" s="142">
        <v>0</v>
      </c>
      <c r="D162" s="142">
        <v>0</v>
      </c>
      <c r="E162" s="143"/>
      <c r="F162" s="142">
        <v>0</v>
      </c>
    </row>
    <row r="163" spans="1:7" hidden="1" outlineLevel="1" x14ac:dyDescent="0.25">
      <c r="A163" s="108" t="s">
        <v>658</v>
      </c>
      <c r="E163" s="103"/>
    </row>
    <row r="164" spans="1:7" hidden="1" outlineLevel="1" x14ac:dyDescent="0.25">
      <c r="A164" s="108" t="s">
        <v>659</v>
      </c>
      <c r="E164" s="103"/>
    </row>
    <row r="165" spans="1:7" hidden="1" outlineLevel="1" x14ac:dyDescent="0.25">
      <c r="A165" s="108" t="s">
        <v>660</v>
      </c>
      <c r="E165" s="103"/>
    </row>
    <row r="166" spans="1:7" hidden="1" outlineLevel="1" x14ac:dyDescent="0.25">
      <c r="A166" s="108" t="s">
        <v>661</v>
      </c>
      <c r="E166" s="103"/>
    </row>
    <row r="167" spans="1:7" hidden="1" outlineLevel="1" x14ac:dyDescent="0.25">
      <c r="A167" s="108" t="s">
        <v>662</v>
      </c>
      <c r="E167" s="103"/>
    </row>
    <row r="168" spans="1:7" hidden="1" outlineLevel="1" x14ac:dyDescent="0.25">
      <c r="A168" s="108" t="s">
        <v>663</v>
      </c>
      <c r="E168" s="103"/>
    </row>
    <row r="169" spans="1:7" ht="15" customHeight="1" collapsed="1" x14ac:dyDescent="0.25">
      <c r="A169" s="119"/>
      <c r="B169" s="120" t="s">
        <v>664</v>
      </c>
      <c r="C169" s="119" t="s">
        <v>515</v>
      </c>
      <c r="D169" s="119" t="s">
        <v>516</v>
      </c>
      <c r="E169" s="126"/>
      <c r="F169" s="121" t="s">
        <v>483</v>
      </c>
      <c r="G169" s="121"/>
    </row>
    <row r="170" spans="1:7" x14ac:dyDescent="0.25">
      <c r="A170" s="108" t="s">
        <v>665</v>
      </c>
      <c r="B170" s="130" t="s">
        <v>666</v>
      </c>
      <c r="C170" s="142">
        <v>0.1</v>
      </c>
      <c r="D170" s="142">
        <v>0</v>
      </c>
      <c r="E170" s="143"/>
      <c r="F170" s="142">
        <f>C170</f>
        <v>0.1</v>
      </c>
    </row>
    <row r="171" spans="1:7" x14ac:dyDescent="0.25">
      <c r="A171" s="108" t="s">
        <v>667</v>
      </c>
      <c r="B171" s="130" t="s">
        <v>668</v>
      </c>
      <c r="C171" s="142">
        <v>0.1</v>
      </c>
      <c r="D171" s="142">
        <v>0</v>
      </c>
      <c r="E171" s="143"/>
      <c r="F171" s="142">
        <f t="shared" ref="F171:F174" si="3">C171</f>
        <v>0.1</v>
      </c>
    </row>
    <row r="172" spans="1:7" x14ac:dyDescent="0.25">
      <c r="A172" s="108" t="s">
        <v>669</v>
      </c>
      <c r="B172" s="130" t="s">
        <v>670</v>
      </c>
      <c r="C172" s="142">
        <v>0.08</v>
      </c>
      <c r="D172" s="142">
        <v>0</v>
      </c>
      <c r="E172" s="142"/>
      <c r="F172" s="142">
        <f t="shared" si="3"/>
        <v>0.08</v>
      </c>
    </row>
    <row r="173" spans="1:7" x14ac:dyDescent="0.25">
      <c r="A173" s="108" t="s">
        <v>671</v>
      </c>
      <c r="B173" s="130" t="s">
        <v>672</v>
      </c>
      <c r="C173" s="142">
        <v>0.11</v>
      </c>
      <c r="D173" s="142">
        <v>0</v>
      </c>
      <c r="E173" s="142"/>
      <c r="F173" s="142">
        <f t="shared" si="3"/>
        <v>0.11</v>
      </c>
    </row>
    <row r="174" spans="1:7" x14ac:dyDescent="0.25">
      <c r="A174" s="108" t="s">
        <v>673</v>
      </c>
      <c r="B174" s="130" t="s">
        <v>674</v>
      </c>
      <c r="C174" s="142">
        <v>0.61</v>
      </c>
      <c r="D174" s="142">
        <v>0</v>
      </c>
      <c r="E174" s="142"/>
      <c r="F174" s="142">
        <f t="shared" si="3"/>
        <v>0.61</v>
      </c>
    </row>
    <row r="175" spans="1:7" hidden="1" outlineLevel="1" x14ac:dyDescent="0.25">
      <c r="A175" s="108" t="s">
        <v>675</v>
      </c>
      <c r="B175" s="127"/>
      <c r="C175" s="142"/>
      <c r="D175" s="142"/>
      <c r="E175" s="142"/>
      <c r="F175" s="142"/>
    </row>
    <row r="176" spans="1:7" hidden="1" outlineLevel="1" x14ac:dyDescent="0.25">
      <c r="A176" s="108" t="s">
        <v>676</v>
      </c>
      <c r="B176" s="127"/>
      <c r="C176" s="142"/>
      <c r="D176" s="142"/>
      <c r="E176" s="142"/>
      <c r="F176" s="142"/>
    </row>
    <row r="177" spans="1:7" hidden="1" outlineLevel="1" x14ac:dyDescent="0.25">
      <c r="A177" s="108" t="s">
        <v>677</v>
      </c>
      <c r="B177" s="130"/>
      <c r="C177" s="142"/>
      <c r="D177" s="142"/>
      <c r="E177" s="142"/>
      <c r="F177" s="142"/>
    </row>
    <row r="178" spans="1:7" hidden="1" outlineLevel="1" x14ac:dyDescent="0.25">
      <c r="A178" s="108" t="s">
        <v>678</v>
      </c>
      <c r="B178" s="130"/>
      <c r="C178" s="142"/>
      <c r="D178" s="142"/>
      <c r="E178" s="142"/>
      <c r="F178" s="142"/>
    </row>
    <row r="179" spans="1:7" ht="15" customHeight="1" collapsed="1" x14ac:dyDescent="0.25">
      <c r="A179" s="119"/>
      <c r="B179" s="120" t="s">
        <v>679</v>
      </c>
      <c r="C179" s="119" t="s">
        <v>515</v>
      </c>
      <c r="D179" s="119" t="s">
        <v>516</v>
      </c>
      <c r="E179" s="126"/>
      <c r="F179" s="121" t="s">
        <v>483</v>
      </c>
      <c r="G179" s="121"/>
    </row>
    <row r="180" spans="1:7" x14ac:dyDescent="0.25">
      <c r="A180" s="108" t="s">
        <v>680</v>
      </c>
      <c r="B180" s="108" t="s">
        <v>681</v>
      </c>
      <c r="C180" s="142">
        <v>0</v>
      </c>
      <c r="D180" s="142">
        <v>0</v>
      </c>
      <c r="E180" s="143"/>
      <c r="F180" s="142">
        <v>0</v>
      </c>
    </row>
    <row r="181" spans="1:7" hidden="1" outlineLevel="1" x14ac:dyDescent="0.25">
      <c r="A181" s="108" t="s">
        <v>682</v>
      </c>
      <c r="B181" s="131"/>
      <c r="C181" s="142"/>
      <c r="D181" s="142"/>
      <c r="E181" s="143"/>
      <c r="F181" s="142"/>
    </row>
    <row r="182" spans="1:7" hidden="1" outlineLevel="1" x14ac:dyDescent="0.25">
      <c r="A182" s="108" t="s">
        <v>683</v>
      </c>
      <c r="B182" s="131"/>
      <c r="C182" s="142"/>
      <c r="D182" s="142"/>
      <c r="E182" s="143"/>
      <c r="F182" s="142"/>
    </row>
    <row r="183" spans="1:7" hidden="1" outlineLevel="1" x14ac:dyDescent="0.25">
      <c r="A183" s="108" t="s">
        <v>684</v>
      </c>
      <c r="B183" s="131"/>
      <c r="C183" s="142"/>
      <c r="D183" s="142"/>
      <c r="E183" s="143"/>
      <c r="F183" s="142"/>
    </row>
    <row r="184" spans="1:7" hidden="1" outlineLevel="1" x14ac:dyDescent="0.25">
      <c r="A184" s="108" t="s">
        <v>685</v>
      </c>
      <c r="B184" s="131"/>
      <c r="C184" s="142"/>
      <c r="D184" s="142"/>
      <c r="E184" s="143"/>
      <c r="F184" s="142"/>
    </row>
    <row r="185" spans="1:7" ht="18.75" collapsed="1" x14ac:dyDescent="0.25">
      <c r="A185" s="132"/>
      <c r="B185" s="133" t="s">
        <v>480</v>
      </c>
      <c r="C185" s="132"/>
      <c r="D185" s="132"/>
      <c r="E185" s="132"/>
      <c r="F185" s="134"/>
      <c r="G185" s="134"/>
    </row>
    <row r="186" spans="1:7" ht="15" customHeight="1" x14ac:dyDescent="0.25">
      <c r="A186" s="119"/>
      <c r="B186" s="120" t="s">
        <v>686</v>
      </c>
      <c r="C186" s="119" t="s">
        <v>687</v>
      </c>
      <c r="D186" s="119" t="s">
        <v>688</v>
      </c>
      <c r="E186" s="126"/>
      <c r="F186" s="119" t="s">
        <v>515</v>
      </c>
      <c r="G186" s="119" t="s">
        <v>689</v>
      </c>
    </row>
    <row r="187" spans="1:7" x14ac:dyDescent="0.25">
      <c r="A187" s="108" t="s">
        <v>690</v>
      </c>
      <c r="B187" s="129" t="s">
        <v>691</v>
      </c>
      <c r="C187" s="168">
        <v>125.706472039616</v>
      </c>
      <c r="E187" s="135"/>
      <c r="F187" s="136"/>
      <c r="G187" s="136"/>
    </row>
    <row r="188" spans="1:7" x14ac:dyDescent="0.25">
      <c r="A188" s="135"/>
      <c r="B188" s="137"/>
      <c r="C188" s="135"/>
      <c r="D188" s="135"/>
      <c r="E188" s="135"/>
      <c r="F188" s="136"/>
      <c r="G188" s="136"/>
    </row>
    <row r="189" spans="1:7" x14ac:dyDescent="0.25">
      <c r="B189" s="129" t="s">
        <v>692</v>
      </c>
      <c r="C189" s="135"/>
      <c r="D189" s="135"/>
      <c r="E189" s="135"/>
      <c r="F189" s="136"/>
      <c r="G189" s="136"/>
    </row>
    <row r="190" spans="1:7" x14ac:dyDescent="0.25">
      <c r="A190" s="108" t="s">
        <v>693</v>
      </c>
      <c r="B190" s="129" t="s">
        <v>1762</v>
      </c>
      <c r="C190" s="168">
        <v>4.79</v>
      </c>
      <c r="D190" s="171">
        <v>1892</v>
      </c>
      <c r="E190" s="135"/>
      <c r="F190" s="167">
        <f>IF($C$214=0,"",IF(C190="[for completion]","",IF(C190="","",C190/$C$214)))</f>
        <v>3.2873200037883106E-4</v>
      </c>
      <c r="G190" s="167">
        <f>IF($D$214=0,"",IF(D190="[for completion]","",IF(D190="","",D190/$D$214)))</f>
        <v>1.8156866884830571E-2</v>
      </c>
    </row>
    <row r="191" spans="1:7" x14ac:dyDescent="0.25">
      <c r="A191" s="108" t="s">
        <v>694</v>
      </c>
      <c r="B191" s="129" t="s">
        <v>1763</v>
      </c>
      <c r="C191" s="168">
        <v>13.69</v>
      </c>
      <c r="D191" s="171">
        <v>1815</v>
      </c>
      <c r="E191" s="135"/>
      <c r="F191" s="167">
        <f t="shared" ref="F191:F213" si="4">IF($C$214=0,"",IF(C191="[for completion]","",IF(C191="","",C191/$C$214)))</f>
        <v>9.395284102685171E-4</v>
      </c>
      <c r="G191" s="167">
        <f t="shared" ref="G191:G213" si="5">IF($D$214=0,"",IF(D191="[for completion]","",IF(D191="","",D191/$D$214)))</f>
        <v>1.7417924627889794E-2</v>
      </c>
    </row>
    <row r="192" spans="1:7" x14ac:dyDescent="0.25">
      <c r="A192" s="108" t="s">
        <v>695</v>
      </c>
      <c r="B192" s="129" t="s">
        <v>1764</v>
      </c>
      <c r="C192" s="168">
        <v>99.15</v>
      </c>
      <c r="D192" s="171">
        <v>5593</v>
      </c>
      <c r="E192" s="135"/>
      <c r="F192" s="167">
        <f t="shared" si="4"/>
        <v>6.8045465214115032E-3</v>
      </c>
      <c r="G192" s="167">
        <f t="shared" si="5"/>
        <v>5.3674078481425677E-2</v>
      </c>
    </row>
    <row r="193" spans="1:7" x14ac:dyDescent="0.25">
      <c r="A193" s="108" t="s">
        <v>696</v>
      </c>
      <c r="B193" s="129" t="s">
        <v>1765</v>
      </c>
      <c r="C193" s="168">
        <v>390.3</v>
      </c>
      <c r="D193" s="171">
        <v>10391</v>
      </c>
      <c r="E193" s="135"/>
      <c r="F193" s="167">
        <f t="shared" si="4"/>
        <v>2.6785824582016234E-2</v>
      </c>
      <c r="G193" s="167">
        <f t="shared" si="5"/>
        <v>9.9718818076255003E-2</v>
      </c>
    </row>
    <row r="194" spans="1:7" x14ac:dyDescent="0.25">
      <c r="A194" s="108" t="s">
        <v>697</v>
      </c>
      <c r="B194" s="129" t="s">
        <v>1766</v>
      </c>
      <c r="C194" s="168">
        <v>683.27</v>
      </c>
      <c r="D194" s="171">
        <v>10894</v>
      </c>
      <c r="E194" s="135"/>
      <c r="F194" s="167">
        <f t="shared" si="4"/>
        <v>4.6892007077002897E-2</v>
      </c>
      <c r="G194" s="167">
        <f t="shared" si="5"/>
        <v>0.10454593437808893</v>
      </c>
    </row>
    <row r="195" spans="1:7" x14ac:dyDescent="0.25">
      <c r="A195" s="108" t="s">
        <v>698</v>
      </c>
      <c r="B195" s="129" t="s">
        <v>1767</v>
      </c>
      <c r="C195" s="168">
        <v>1027.58</v>
      </c>
      <c r="D195" s="171">
        <v>11737</v>
      </c>
      <c r="E195" s="135"/>
      <c r="F195" s="167">
        <f t="shared" si="4"/>
        <v>7.0521592682521755E-2</v>
      </c>
      <c r="G195" s="167">
        <f t="shared" si="5"/>
        <v>0.11263591259368733</v>
      </c>
    </row>
    <row r="196" spans="1:7" x14ac:dyDescent="0.25">
      <c r="A196" s="108" t="s">
        <v>699</v>
      </c>
      <c r="B196" s="129" t="s">
        <v>1768</v>
      </c>
      <c r="C196" s="168">
        <v>2792.58</v>
      </c>
      <c r="D196" s="171">
        <v>22441</v>
      </c>
      <c r="E196" s="135"/>
      <c r="F196" s="167">
        <f t="shared" si="4"/>
        <v>0.19165144250895949</v>
      </c>
      <c r="G196" s="167">
        <f t="shared" si="5"/>
        <v>0.21535848296114316</v>
      </c>
    </row>
    <row r="197" spans="1:7" x14ac:dyDescent="0.25">
      <c r="A197" s="108" t="s">
        <v>700</v>
      </c>
      <c r="B197" s="129" t="s">
        <v>1769</v>
      </c>
      <c r="C197" s="168">
        <v>2877.94</v>
      </c>
      <c r="D197" s="171">
        <v>16584</v>
      </c>
      <c r="E197" s="135"/>
      <c r="F197" s="167">
        <f t="shared" si="4"/>
        <v>0.19750959773909249</v>
      </c>
      <c r="G197" s="167">
        <f t="shared" si="5"/>
        <v>0.15915088817020623</v>
      </c>
    </row>
    <row r="198" spans="1:7" x14ac:dyDescent="0.25">
      <c r="A198" s="108" t="s">
        <v>701</v>
      </c>
      <c r="B198" s="129" t="s">
        <v>1770</v>
      </c>
      <c r="C198" s="168">
        <v>2354.35</v>
      </c>
      <c r="D198" s="171">
        <v>10568</v>
      </c>
      <c r="E198" s="135"/>
      <c r="F198" s="167">
        <f t="shared" si="4"/>
        <v>0.16157623905885196</v>
      </c>
      <c r="G198" s="167">
        <f t="shared" si="5"/>
        <v>0.10141742560195004</v>
      </c>
    </row>
    <row r="199" spans="1:7" x14ac:dyDescent="0.25">
      <c r="A199" s="108" t="s">
        <v>702</v>
      </c>
      <c r="B199" s="129" t="s">
        <v>1771</v>
      </c>
      <c r="C199" s="168">
        <v>1552.82</v>
      </c>
      <c r="D199" s="171">
        <v>5697</v>
      </c>
      <c r="E199" s="129"/>
      <c r="F199" s="167">
        <f t="shared" si="4"/>
        <v>0.10656818889942722</v>
      </c>
      <c r="G199" s="167">
        <f t="shared" si="5"/>
        <v>5.4672130360930105E-2</v>
      </c>
    </row>
    <row r="200" spans="1:7" x14ac:dyDescent="0.25">
      <c r="A200" s="108" t="s">
        <v>703</v>
      </c>
      <c r="B200" s="129" t="s">
        <v>1772</v>
      </c>
      <c r="C200" s="168">
        <v>901.49</v>
      </c>
      <c r="D200" s="171">
        <v>2798</v>
      </c>
      <c r="E200" s="129"/>
      <c r="F200" s="167">
        <f t="shared" si="4"/>
        <v>6.1868186017017206E-2</v>
      </c>
      <c r="G200" s="167">
        <f t="shared" si="5"/>
        <v>2.6851434219744154E-2</v>
      </c>
    </row>
    <row r="201" spans="1:7" x14ac:dyDescent="0.25">
      <c r="A201" s="108" t="s">
        <v>704</v>
      </c>
      <c r="B201" s="129" t="s">
        <v>1773</v>
      </c>
      <c r="C201" s="168">
        <v>535.88</v>
      </c>
      <c r="D201" s="171">
        <v>1439</v>
      </c>
      <c r="E201" s="129"/>
      <c r="F201" s="167">
        <f t="shared" si="4"/>
        <v>3.6776806756369095E-2</v>
      </c>
      <c r="G201" s="167">
        <f t="shared" si="5"/>
        <v>1.3809583217373781E-2</v>
      </c>
    </row>
    <row r="202" spans="1:7" x14ac:dyDescent="0.25">
      <c r="A202" s="108" t="s">
        <v>705</v>
      </c>
      <c r="B202" s="129" t="s">
        <v>1774</v>
      </c>
      <c r="C202" s="168">
        <v>339.75</v>
      </c>
      <c r="D202" s="171">
        <v>804</v>
      </c>
      <c r="E202" s="129"/>
      <c r="F202" s="167">
        <f t="shared" si="4"/>
        <v>2.3316638231463016E-2</v>
      </c>
      <c r="G202" s="167">
        <f t="shared" si="5"/>
        <v>7.7157087607842385E-3</v>
      </c>
    </row>
    <row r="203" spans="1:7" x14ac:dyDescent="0.25">
      <c r="A203" s="108" t="s">
        <v>706</v>
      </c>
      <c r="B203" s="129" t="s">
        <v>1775</v>
      </c>
      <c r="C203" s="168">
        <v>224.15</v>
      </c>
      <c r="D203" s="171">
        <v>473</v>
      </c>
      <c r="E203" s="129"/>
      <c r="F203" s="167">
        <f t="shared" si="4"/>
        <v>1.5383147783907094E-2</v>
      </c>
      <c r="G203" s="167">
        <f t="shared" si="5"/>
        <v>4.5392167212076426E-3</v>
      </c>
    </row>
    <row r="204" spans="1:7" x14ac:dyDescent="0.25">
      <c r="A204" s="108" t="s">
        <v>707</v>
      </c>
      <c r="B204" s="129" t="s">
        <v>1776</v>
      </c>
      <c r="C204" s="168">
        <v>254.84</v>
      </c>
      <c r="D204" s="171">
        <v>469</v>
      </c>
      <c r="E204" s="129"/>
      <c r="F204" s="167">
        <f t="shared" si="4"/>
        <v>1.7489365965875012E-2</v>
      </c>
      <c r="G204" s="167">
        <f t="shared" si="5"/>
        <v>4.5008301104574721E-3</v>
      </c>
    </row>
    <row r="205" spans="1:7" x14ac:dyDescent="0.25">
      <c r="A205" s="108" t="s">
        <v>708</v>
      </c>
      <c r="B205" s="129" t="s">
        <v>1777</v>
      </c>
      <c r="C205" s="168">
        <v>143.03</v>
      </c>
      <c r="D205" s="171">
        <v>222</v>
      </c>
      <c r="F205" s="167">
        <f t="shared" si="4"/>
        <v>9.8159787085979559E-3</v>
      </c>
      <c r="G205" s="167">
        <f t="shared" si="5"/>
        <v>2.1304568966344539E-3</v>
      </c>
    </row>
    <row r="206" spans="1:7" x14ac:dyDescent="0.25">
      <c r="A206" s="108" t="s">
        <v>709</v>
      </c>
      <c r="B206" s="129" t="s">
        <v>1778</v>
      </c>
      <c r="C206" s="168">
        <v>106.25</v>
      </c>
      <c r="D206" s="171">
        <v>143</v>
      </c>
      <c r="E206" s="124"/>
      <c r="F206" s="167">
        <f t="shared" si="4"/>
        <v>7.2918110731212526E-3</v>
      </c>
      <c r="G206" s="167">
        <f t="shared" si="5"/>
        <v>1.3723213343185897E-3</v>
      </c>
    </row>
    <row r="207" spans="1:7" x14ac:dyDescent="0.25">
      <c r="A207" s="108" t="s">
        <v>710</v>
      </c>
      <c r="B207" s="129" t="s">
        <v>1779</v>
      </c>
      <c r="C207" s="168">
        <v>65.69</v>
      </c>
      <c r="D207" s="171">
        <v>78</v>
      </c>
      <c r="E207" s="124"/>
      <c r="F207" s="167">
        <f t="shared" si="4"/>
        <v>4.5082265354666829E-3</v>
      </c>
      <c r="G207" s="167">
        <f t="shared" si="5"/>
        <v>7.4853890962832165E-4</v>
      </c>
    </row>
    <row r="208" spans="1:7" x14ac:dyDescent="0.25">
      <c r="A208" s="108" t="s">
        <v>711</v>
      </c>
      <c r="B208" s="129" t="s">
        <v>1780</v>
      </c>
      <c r="C208" s="168">
        <v>45.81</v>
      </c>
      <c r="D208" s="171">
        <v>48</v>
      </c>
      <c r="E208" s="124"/>
      <c r="F208" s="167">
        <f t="shared" si="4"/>
        <v>3.1438857906793843E-3</v>
      </c>
      <c r="G208" s="167">
        <f t="shared" si="5"/>
        <v>4.6063932900204408E-4</v>
      </c>
    </row>
    <row r="209" spans="1:7" x14ac:dyDescent="0.25">
      <c r="A209" s="108" t="s">
        <v>712</v>
      </c>
      <c r="B209" s="129" t="s">
        <v>1781</v>
      </c>
      <c r="C209" s="168">
        <v>157.78</v>
      </c>
      <c r="D209" s="171">
        <v>117</v>
      </c>
      <c r="E209" s="124"/>
      <c r="F209" s="167">
        <f t="shared" si="4"/>
        <v>1.0828253657572435E-2</v>
      </c>
      <c r="G209" s="167">
        <f t="shared" si="5"/>
        <v>1.1228083644424824E-3</v>
      </c>
    </row>
    <row r="210" spans="1:7" hidden="1" x14ac:dyDescent="0.25">
      <c r="A210" s="108" t="s">
        <v>713</v>
      </c>
      <c r="B210" s="129" t="s">
        <v>609</v>
      </c>
      <c r="C210" s="168" t="s">
        <v>35</v>
      </c>
      <c r="D210" s="171" t="s">
        <v>35</v>
      </c>
      <c r="E210" s="124"/>
      <c r="F210" s="167" t="str">
        <f t="shared" si="4"/>
        <v/>
      </c>
      <c r="G210" s="167" t="str">
        <f t="shared" si="5"/>
        <v/>
      </c>
    </row>
    <row r="211" spans="1:7" hidden="1" x14ac:dyDescent="0.25">
      <c r="A211" s="108" t="s">
        <v>714</v>
      </c>
      <c r="B211" s="129" t="s">
        <v>609</v>
      </c>
      <c r="C211" s="168" t="s">
        <v>35</v>
      </c>
      <c r="D211" s="171" t="s">
        <v>35</v>
      </c>
      <c r="E211" s="124"/>
      <c r="F211" s="167" t="str">
        <f t="shared" si="4"/>
        <v/>
      </c>
      <c r="G211" s="167" t="str">
        <f t="shared" si="5"/>
        <v/>
      </c>
    </row>
    <row r="212" spans="1:7" hidden="1" x14ac:dyDescent="0.25">
      <c r="A212" s="108" t="s">
        <v>715</v>
      </c>
      <c r="B212" s="129" t="s">
        <v>609</v>
      </c>
      <c r="C212" s="168" t="s">
        <v>35</v>
      </c>
      <c r="D212" s="171" t="s">
        <v>35</v>
      </c>
      <c r="E212" s="124"/>
      <c r="F212" s="167" t="str">
        <f t="shared" si="4"/>
        <v/>
      </c>
      <c r="G212" s="167" t="str">
        <f t="shared" si="5"/>
        <v/>
      </c>
    </row>
    <row r="213" spans="1:7" hidden="1" x14ac:dyDescent="0.25">
      <c r="A213" s="108" t="s">
        <v>716</v>
      </c>
      <c r="B213" s="129" t="s">
        <v>609</v>
      </c>
      <c r="C213" s="168" t="s">
        <v>35</v>
      </c>
      <c r="D213" s="171" t="s">
        <v>35</v>
      </c>
      <c r="E213" s="124"/>
      <c r="F213" s="167" t="str">
        <f t="shared" si="4"/>
        <v/>
      </c>
      <c r="G213" s="167" t="str">
        <f t="shared" si="5"/>
        <v/>
      </c>
    </row>
    <row r="214" spans="1:7" x14ac:dyDescent="0.25">
      <c r="A214" s="108" t="s">
        <v>717</v>
      </c>
      <c r="B214" s="138" t="s">
        <v>100</v>
      </c>
      <c r="C214" s="174">
        <f>SUM(C190:C213)</f>
        <v>14571.14</v>
      </c>
      <c r="D214" s="172">
        <f>SUM(D190:D213)</f>
        <v>104203</v>
      </c>
      <c r="E214" s="124"/>
      <c r="F214" s="173">
        <f>SUM(F190:F213)</f>
        <v>1</v>
      </c>
      <c r="G214" s="173">
        <f>SUM(G190:G213)</f>
        <v>1</v>
      </c>
    </row>
    <row r="215" spans="1:7" ht="15" customHeight="1" x14ac:dyDescent="0.25">
      <c r="A215" s="119"/>
      <c r="B215" s="120" t="s">
        <v>718</v>
      </c>
      <c r="C215" s="119" t="s">
        <v>687</v>
      </c>
      <c r="D215" s="119" t="s">
        <v>688</v>
      </c>
      <c r="E215" s="126"/>
      <c r="F215" s="119" t="s">
        <v>515</v>
      </c>
      <c r="G215" s="119" t="s">
        <v>689</v>
      </c>
    </row>
    <row r="216" spans="1:7" x14ac:dyDescent="0.25">
      <c r="A216" s="108" t="s">
        <v>719</v>
      </c>
      <c r="B216" s="108" t="s">
        <v>720</v>
      </c>
      <c r="C216" s="142">
        <v>0.57977897425443481</v>
      </c>
      <c r="F216" s="170"/>
      <c r="G216" s="170"/>
    </row>
    <row r="217" spans="1:7" x14ac:dyDescent="0.25">
      <c r="F217" s="170"/>
      <c r="G217" s="170"/>
    </row>
    <row r="218" spans="1:7" x14ac:dyDescent="0.25">
      <c r="B218" s="129" t="s">
        <v>721</v>
      </c>
      <c r="F218" s="170"/>
      <c r="G218" s="170"/>
    </row>
    <row r="219" spans="1:7" x14ac:dyDescent="0.25">
      <c r="A219" s="108" t="s">
        <v>722</v>
      </c>
      <c r="B219" s="108" t="s">
        <v>723</v>
      </c>
      <c r="C219" s="168">
        <v>3592.68</v>
      </c>
      <c r="D219" s="171">
        <v>45691</v>
      </c>
      <c r="F219" s="167">
        <f t="shared" ref="F219:F233" si="6">IF($C$227=0,"",IF(C219="[for completion]","",C219/$C$227))</f>
        <v>0.24656152268218043</v>
      </c>
      <c r="G219" s="167">
        <f t="shared" ref="G219:G233" si="7">IF($D$227=0,"",IF(D219="[for completion]","",D219/$D$227))</f>
        <v>0.43848065794650826</v>
      </c>
    </row>
    <row r="220" spans="1:7" x14ac:dyDescent="0.25">
      <c r="A220" s="108" t="s">
        <v>724</v>
      </c>
      <c r="B220" s="108" t="s">
        <v>725</v>
      </c>
      <c r="C220" s="168">
        <v>1946.84</v>
      </c>
      <c r="D220" s="171">
        <v>12524</v>
      </c>
      <c r="F220" s="167">
        <f t="shared" si="6"/>
        <v>0.1336094043495597</v>
      </c>
      <c r="G220" s="167">
        <f t="shared" si="7"/>
        <v>0.12018847825878333</v>
      </c>
    </row>
    <row r="221" spans="1:7" x14ac:dyDescent="0.25">
      <c r="A221" s="108" t="s">
        <v>726</v>
      </c>
      <c r="B221" s="108" t="s">
        <v>727</v>
      </c>
      <c r="C221" s="168">
        <v>1845.28</v>
      </c>
      <c r="D221" s="171">
        <v>10612</v>
      </c>
      <c r="F221" s="167">
        <f t="shared" si="6"/>
        <v>0.12663945761241577</v>
      </c>
      <c r="G221" s="167">
        <f t="shared" si="7"/>
        <v>0.10183967832020191</v>
      </c>
    </row>
    <row r="222" spans="1:7" x14ac:dyDescent="0.25">
      <c r="A222" s="108" t="s">
        <v>728</v>
      </c>
      <c r="B222" s="108" t="s">
        <v>729</v>
      </c>
      <c r="C222" s="168">
        <v>2238.86</v>
      </c>
      <c r="D222" s="171">
        <v>11475</v>
      </c>
      <c r="F222" s="167">
        <f t="shared" si="6"/>
        <v>0.15365040322885049</v>
      </c>
      <c r="G222" s="167">
        <f t="shared" si="7"/>
        <v>0.11012158958955116</v>
      </c>
    </row>
    <row r="223" spans="1:7" x14ac:dyDescent="0.25">
      <c r="A223" s="108" t="s">
        <v>730</v>
      </c>
      <c r="B223" s="108" t="s">
        <v>731</v>
      </c>
      <c r="C223" s="168">
        <v>2466.08</v>
      </c>
      <c r="D223" s="171">
        <v>11947</v>
      </c>
      <c r="F223" s="167">
        <f t="shared" si="6"/>
        <v>0.16924425216163741</v>
      </c>
      <c r="G223" s="167">
        <f t="shared" si="7"/>
        <v>0.11465120965807127</v>
      </c>
    </row>
    <row r="224" spans="1:7" x14ac:dyDescent="0.25">
      <c r="A224" s="108" t="s">
        <v>732</v>
      </c>
      <c r="B224" s="108" t="s">
        <v>733</v>
      </c>
      <c r="C224" s="168">
        <v>1915.43</v>
      </c>
      <c r="D224" s="171">
        <v>9617</v>
      </c>
      <c r="F224" s="167">
        <f t="shared" si="6"/>
        <v>0.13145377194493493</v>
      </c>
      <c r="G224" s="167">
        <f t="shared" si="7"/>
        <v>9.2291008896097038E-2</v>
      </c>
    </row>
    <row r="225" spans="1:7" x14ac:dyDescent="0.25">
      <c r="A225" s="108" t="s">
        <v>734</v>
      </c>
      <c r="B225" s="108" t="s">
        <v>735</v>
      </c>
      <c r="C225" s="168">
        <v>386.28</v>
      </c>
      <c r="D225" s="171">
        <v>1635</v>
      </c>
      <c r="F225" s="167">
        <f t="shared" si="6"/>
        <v>2.6509954958881015E-2</v>
      </c>
      <c r="G225" s="167">
        <f t="shared" si="7"/>
        <v>1.5690527144132126E-2</v>
      </c>
    </row>
    <row r="226" spans="1:7" x14ac:dyDescent="0.25">
      <c r="A226" s="108" t="s">
        <v>736</v>
      </c>
      <c r="B226" s="108" t="s">
        <v>737</v>
      </c>
      <c r="C226" s="168">
        <v>179.68</v>
      </c>
      <c r="D226" s="171">
        <v>702</v>
      </c>
      <c r="F226" s="167">
        <f t="shared" si="6"/>
        <v>1.2331233061540181E-2</v>
      </c>
      <c r="G226" s="167">
        <f t="shared" si="7"/>
        <v>6.7368501866548946E-3</v>
      </c>
    </row>
    <row r="227" spans="1:7" x14ac:dyDescent="0.25">
      <c r="A227" s="108" t="s">
        <v>738</v>
      </c>
      <c r="B227" s="138" t="s">
        <v>100</v>
      </c>
      <c r="C227" s="168">
        <f>SUM(C219:C226)</f>
        <v>14571.130000000001</v>
      </c>
      <c r="D227" s="171">
        <f>SUM(D219:D226)</f>
        <v>104203</v>
      </c>
      <c r="F227" s="142">
        <f>SUM(F219:F226)</f>
        <v>0.99999999999999989</v>
      </c>
      <c r="G227" s="142">
        <f>SUM(G219:G226)</f>
        <v>1</v>
      </c>
    </row>
    <row r="228" spans="1:7" hidden="1" outlineLevel="1" x14ac:dyDescent="0.25">
      <c r="A228" s="108" t="s">
        <v>739</v>
      </c>
      <c r="B228" s="125" t="s">
        <v>740</v>
      </c>
      <c r="C228" s="168"/>
      <c r="D228" s="171"/>
      <c r="F228" s="167">
        <f t="shared" si="6"/>
        <v>0</v>
      </c>
      <c r="G228" s="167">
        <f t="shared" si="7"/>
        <v>0</v>
      </c>
    </row>
    <row r="229" spans="1:7" hidden="1" outlineLevel="1" x14ac:dyDescent="0.25">
      <c r="A229" s="108" t="s">
        <v>741</v>
      </c>
      <c r="B229" s="125" t="s">
        <v>742</v>
      </c>
      <c r="C229" s="168"/>
      <c r="D229" s="171"/>
      <c r="F229" s="167">
        <f t="shared" si="6"/>
        <v>0</v>
      </c>
      <c r="G229" s="167">
        <f t="shared" si="7"/>
        <v>0</v>
      </c>
    </row>
    <row r="230" spans="1:7" hidden="1" outlineLevel="1" x14ac:dyDescent="0.25">
      <c r="A230" s="108" t="s">
        <v>743</v>
      </c>
      <c r="B230" s="125" t="s">
        <v>744</v>
      </c>
      <c r="C230" s="168"/>
      <c r="D230" s="171"/>
      <c r="F230" s="167">
        <f t="shared" si="6"/>
        <v>0</v>
      </c>
      <c r="G230" s="167">
        <f t="shared" si="7"/>
        <v>0</v>
      </c>
    </row>
    <row r="231" spans="1:7" hidden="1" outlineLevel="1" x14ac:dyDescent="0.25">
      <c r="A231" s="108" t="s">
        <v>745</v>
      </c>
      <c r="B231" s="125" t="s">
        <v>746</v>
      </c>
      <c r="C231" s="168"/>
      <c r="D231" s="171"/>
      <c r="F231" s="167">
        <f t="shared" si="6"/>
        <v>0</v>
      </c>
      <c r="G231" s="167">
        <f t="shared" si="7"/>
        <v>0</v>
      </c>
    </row>
    <row r="232" spans="1:7" hidden="1" outlineLevel="1" x14ac:dyDescent="0.25">
      <c r="A232" s="108" t="s">
        <v>747</v>
      </c>
      <c r="B232" s="125" t="s">
        <v>748</v>
      </c>
      <c r="C232" s="168"/>
      <c r="D232" s="171"/>
      <c r="F232" s="167">
        <f t="shared" si="6"/>
        <v>0</v>
      </c>
      <c r="G232" s="167">
        <f t="shared" si="7"/>
        <v>0</v>
      </c>
    </row>
    <row r="233" spans="1:7" hidden="1" outlineLevel="1" x14ac:dyDescent="0.25">
      <c r="A233" s="108" t="s">
        <v>749</v>
      </c>
      <c r="B233" s="125" t="s">
        <v>750</v>
      </c>
      <c r="C233" s="168"/>
      <c r="D233" s="171"/>
      <c r="F233" s="167">
        <f t="shared" si="6"/>
        <v>0</v>
      </c>
      <c r="G233" s="167">
        <f t="shared" si="7"/>
        <v>0</v>
      </c>
    </row>
    <row r="234" spans="1:7" hidden="1" outlineLevel="1" x14ac:dyDescent="0.25">
      <c r="A234" s="108" t="s">
        <v>751</v>
      </c>
      <c r="B234" s="125"/>
      <c r="F234" s="167"/>
      <c r="G234" s="167"/>
    </row>
    <row r="235" spans="1:7" hidden="1" outlineLevel="1" x14ac:dyDescent="0.25">
      <c r="A235" s="108" t="s">
        <v>752</v>
      </c>
      <c r="B235" s="125"/>
      <c r="F235" s="167"/>
      <c r="G235" s="167"/>
    </row>
    <row r="236" spans="1:7" hidden="1" outlineLevel="1" x14ac:dyDescent="0.25">
      <c r="A236" s="108" t="s">
        <v>753</v>
      </c>
      <c r="B236" s="125"/>
      <c r="F236" s="167"/>
      <c r="G236" s="167"/>
    </row>
    <row r="237" spans="1:7" ht="15" customHeight="1" collapsed="1" x14ac:dyDescent="0.25">
      <c r="A237" s="119"/>
      <c r="B237" s="120" t="s">
        <v>754</v>
      </c>
      <c r="C237" s="119" t="s">
        <v>687</v>
      </c>
      <c r="D237" s="119" t="s">
        <v>688</v>
      </c>
      <c r="E237" s="126"/>
      <c r="F237" s="119" t="s">
        <v>515</v>
      </c>
      <c r="G237" s="119" t="s">
        <v>689</v>
      </c>
    </row>
    <row r="238" spans="1:7" x14ac:dyDescent="0.25">
      <c r="A238" s="108" t="s">
        <v>755</v>
      </c>
      <c r="B238" s="108" t="s">
        <v>720</v>
      </c>
      <c r="C238" s="142">
        <v>0.54430593951751194</v>
      </c>
      <c r="F238" s="170"/>
      <c r="G238" s="170"/>
    </row>
    <row r="239" spans="1:7" x14ac:dyDescent="0.25">
      <c r="F239" s="170"/>
      <c r="G239" s="170"/>
    </row>
    <row r="240" spans="1:7" x14ac:dyDescent="0.25">
      <c r="B240" s="129" t="s">
        <v>721</v>
      </c>
      <c r="F240" s="170"/>
      <c r="G240" s="170"/>
    </row>
    <row r="241" spans="1:7" x14ac:dyDescent="0.25">
      <c r="A241" s="108" t="s">
        <v>756</v>
      </c>
      <c r="B241" s="108" t="s">
        <v>723</v>
      </c>
      <c r="C241" s="168">
        <v>3977.63</v>
      </c>
      <c r="D241" s="171">
        <v>49157</v>
      </c>
      <c r="F241" s="167">
        <f>IF($C$249=0,"",IF(C241="[Mark as ND1 if not relevant]","",C241/$C$249))</f>
        <v>0.27297982657511594</v>
      </c>
      <c r="G241" s="167">
        <f>IF($D$249=0,"",IF(D241="[Mark as ND1 if not relevant]","",D241/$D$249))</f>
        <v>0.47174265616153088</v>
      </c>
    </row>
    <row r="242" spans="1:7" x14ac:dyDescent="0.25">
      <c r="A242" s="108" t="s">
        <v>757</v>
      </c>
      <c r="B242" s="108" t="s">
        <v>725</v>
      </c>
      <c r="C242" s="168">
        <v>2333.4499999999998</v>
      </c>
      <c r="D242" s="171">
        <v>14806</v>
      </c>
      <c r="F242" s="167">
        <f t="shared" ref="F242:F248" si="8">IF($C$249=0,"",IF(C242="[Mark as ND1 if not relevant]","",C242/$C$249))</f>
        <v>0.16014178702435977</v>
      </c>
      <c r="G242" s="167">
        <f t="shared" ref="G242:G248" si="9">IF($D$249=0,"",IF(D242="[Mark as ND1 if not relevant]","",D242/$D$249))</f>
        <v>0.14208803969175551</v>
      </c>
    </row>
    <row r="243" spans="1:7" x14ac:dyDescent="0.25">
      <c r="A243" s="108" t="s">
        <v>758</v>
      </c>
      <c r="B243" s="108" t="s">
        <v>727</v>
      </c>
      <c r="C243" s="168">
        <v>2253.4</v>
      </c>
      <c r="D243" s="171">
        <v>12626</v>
      </c>
      <c r="F243" s="167">
        <f t="shared" si="8"/>
        <v>0.15464805454614083</v>
      </c>
      <c r="G243" s="167">
        <f t="shared" si="9"/>
        <v>0.12116733683291268</v>
      </c>
    </row>
    <row r="244" spans="1:7" x14ac:dyDescent="0.25">
      <c r="A244" s="108" t="s">
        <v>759</v>
      </c>
      <c r="B244" s="108" t="s">
        <v>729</v>
      </c>
      <c r="C244" s="168">
        <v>2250.64</v>
      </c>
      <c r="D244" s="171">
        <v>11418</v>
      </c>
      <c r="F244" s="167">
        <f t="shared" si="8"/>
        <v>0.15445863916025845</v>
      </c>
      <c r="G244" s="167">
        <f t="shared" si="9"/>
        <v>0.10957458038636124</v>
      </c>
    </row>
    <row r="245" spans="1:7" x14ac:dyDescent="0.25">
      <c r="A245" s="108" t="s">
        <v>760</v>
      </c>
      <c r="B245" s="108" t="s">
        <v>731</v>
      </c>
      <c r="C245" s="168">
        <v>1855.08</v>
      </c>
      <c r="D245" s="171">
        <v>8323</v>
      </c>
      <c r="F245" s="167">
        <f t="shared" si="8"/>
        <v>0.12731184566763776</v>
      </c>
      <c r="G245" s="167">
        <f t="shared" si="9"/>
        <v>7.9872940318416935E-2</v>
      </c>
    </row>
    <row r="246" spans="1:7" x14ac:dyDescent="0.25">
      <c r="A246" s="108" t="s">
        <v>761</v>
      </c>
      <c r="B246" s="108" t="s">
        <v>733</v>
      </c>
      <c r="C246" s="168">
        <v>1455.4</v>
      </c>
      <c r="D246" s="171">
        <v>6246</v>
      </c>
      <c r="F246" s="167">
        <f t="shared" si="8"/>
        <v>9.9882301671453538E-2</v>
      </c>
      <c r="G246" s="167">
        <f t="shared" si="9"/>
        <v>5.9940692686390989E-2</v>
      </c>
    </row>
    <row r="247" spans="1:7" x14ac:dyDescent="0.25">
      <c r="A247" s="108" t="s">
        <v>762</v>
      </c>
      <c r="B247" s="108" t="s">
        <v>735</v>
      </c>
      <c r="C247" s="168">
        <v>334.87</v>
      </c>
      <c r="D247" s="171">
        <v>1256</v>
      </c>
      <c r="F247" s="167">
        <f t="shared" si="8"/>
        <v>2.2981713866098423E-2</v>
      </c>
      <c r="G247" s="167">
        <f t="shared" si="9"/>
        <v>1.2053395775553487E-2</v>
      </c>
    </row>
    <row r="248" spans="1:7" x14ac:dyDescent="0.25">
      <c r="A248" s="108" t="s">
        <v>763</v>
      </c>
      <c r="B248" s="108" t="s">
        <v>737</v>
      </c>
      <c r="C248" s="168">
        <v>110.68</v>
      </c>
      <c r="D248" s="171">
        <v>371</v>
      </c>
      <c r="F248" s="167">
        <f t="shared" si="8"/>
        <v>7.5958314889353279E-3</v>
      </c>
      <c r="G248" s="167">
        <f t="shared" si="9"/>
        <v>3.5603581470782992E-3</v>
      </c>
    </row>
    <row r="249" spans="1:7" x14ac:dyDescent="0.25">
      <c r="A249" s="108" t="s">
        <v>764</v>
      </c>
      <c r="B249" s="138" t="s">
        <v>100</v>
      </c>
      <c r="C249" s="168">
        <f>SUM(C241:C248)</f>
        <v>14571.15</v>
      </c>
      <c r="D249" s="171">
        <f>SUM(D241:D248)</f>
        <v>104203</v>
      </c>
      <c r="F249" s="142">
        <f>SUM(F241:F248)</f>
        <v>1</v>
      </c>
      <c r="G249" s="142">
        <f>SUM(G241:G248)</f>
        <v>1.0000000000000002</v>
      </c>
    </row>
    <row r="250" spans="1:7" hidden="1" outlineLevel="1" x14ac:dyDescent="0.25">
      <c r="A250" s="108" t="s">
        <v>765</v>
      </c>
      <c r="B250" s="125" t="s">
        <v>740</v>
      </c>
      <c r="C250" s="168"/>
      <c r="D250" s="171"/>
      <c r="F250" s="167">
        <f t="shared" ref="F250:F255" si="10">IF($C$249=0,"",IF(C250="[for completion]","",C250/$C$249))</f>
        <v>0</v>
      </c>
      <c r="G250" s="167">
        <f t="shared" ref="G250:G255" si="11">IF($D$249=0,"",IF(D250="[for completion]","",D250/$D$249))</f>
        <v>0</v>
      </c>
    </row>
    <row r="251" spans="1:7" hidden="1" outlineLevel="1" x14ac:dyDescent="0.25">
      <c r="A251" s="108" t="s">
        <v>766</v>
      </c>
      <c r="B251" s="125" t="s">
        <v>742</v>
      </c>
      <c r="C251" s="168"/>
      <c r="D251" s="171"/>
      <c r="F251" s="167">
        <f t="shared" si="10"/>
        <v>0</v>
      </c>
      <c r="G251" s="167">
        <f t="shared" si="11"/>
        <v>0</v>
      </c>
    </row>
    <row r="252" spans="1:7" hidden="1" outlineLevel="1" x14ac:dyDescent="0.25">
      <c r="A252" s="108" t="s">
        <v>767</v>
      </c>
      <c r="B252" s="125" t="s">
        <v>744</v>
      </c>
      <c r="C252" s="168"/>
      <c r="D252" s="171"/>
      <c r="F252" s="167">
        <f t="shared" si="10"/>
        <v>0</v>
      </c>
      <c r="G252" s="167">
        <f t="shared" si="11"/>
        <v>0</v>
      </c>
    </row>
    <row r="253" spans="1:7" hidden="1" outlineLevel="1" x14ac:dyDescent="0.25">
      <c r="A253" s="108" t="s">
        <v>768</v>
      </c>
      <c r="B253" s="125" t="s">
        <v>746</v>
      </c>
      <c r="C253" s="168"/>
      <c r="D253" s="171"/>
      <c r="F253" s="167">
        <f t="shared" si="10"/>
        <v>0</v>
      </c>
      <c r="G253" s="167">
        <f t="shared" si="11"/>
        <v>0</v>
      </c>
    </row>
    <row r="254" spans="1:7" hidden="1" outlineLevel="1" x14ac:dyDescent="0.25">
      <c r="A254" s="108" t="s">
        <v>769</v>
      </c>
      <c r="B254" s="125" t="s">
        <v>748</v>
      </c>
      <c r="C254" s="168"/>
      <c r="D254" s="171"/>
      <c r="F254" s="167">
        <f t="shared" si="10"/>
        <v>0</v>
      </c>
      <c r="G254" s="167">
        <f t="shared" si="11"/>
        <v>0</v>
      </c>
    </row>
    <row r="255" spans="1:7" hidden="1" outlineLevel="1" x14ac:dyDescent="0.25">
      <c r="A255" s="108" t="s">
        <v>770</v>
      </c>
      <c r="B255" s="125" t="s">
        <v>750</v>
      </c>
      <c r="C255" s="168"/>
      <c r="D255" s="171"/>
      <c r="F255" s="167">
        <f t="shared" si="10"/>
        <v>0</v>
      </c>
      <c r="G255" s="167">
        <f t="shared" si="11"/>
        <v>0</v>
      </c>
    </row>
    <row r="256" spans="1:7" hidden="1" outlineLevel="1" x14ac:dyDescent="0.25">
      <c r="A256" s="108" t="s">
        <v>771</v>
      </c>
      <c r="B256" s="125"/>
      <c r="F256" s="122"/>
      <c r="G256" s="122"/>
    </row>
    <row r="257" spans="1:14" hidden="1" outlineLevel="1" x14ac:dyDescent="0.25">
      <c r="A257" s="108" t="s">
        <v>772</v>
      </c>
      <c r="B257" s="125"/>
      <c r="F257" s="122"/>
      <c r="G257" s="122"/>
    </row>
    <row r="258" spans="1:14" hidden="1" outlineLevel="1" x14ac:dyDescent="0.25">
      <c r="A258" s="108" t="s">
        <v>773</v>
      </c>
      <c r="B258" s="125"/>
      <c r="F258" s="122"/>
      <c r="G258" s="122"/>
    </row>
    <row r="259" spans="1:14" ht="15" customHeight="1" collapsed="1" x14ac:dyDescent="0.25">
      <c r="A259" s="119"/>
      <c r="B259" s="120" t="s">
        <v>774</v>
      </c>
      <c r="C259" s="119" t="s">
        <v>515</v>
      </c>
      <c r="D259" s="119"/>
      <c r="E259" s="126"/>
      <c r="F259" s="119"/>
      <c r="G259" s="119"/>
    </row>
    <row r="260" spans="1:14" x14ac:dyDescent="0.25">
      <c r="A260" s="108" t="s">
        <v>775</v>
      </c>
      <c r="B260" s="108" t="s">
        <v>776</v>
      </c>
      <c r="C260" s="142">
        <v>0.89519659217045255</v>
      </c>
      <c r="E260" s="124"/>
      <c r="F260" s="124"/>
      <c r="G260" s="124"/>
    </row>
    <row r="261" spans="1:14" x14ac:dyDescent="0.25">
      <c r="A261" s="108" t="s">
        <v>777</v>
      </c>
      <c r="B261" s="108" t="s">
        <v>778</v>
      </c>
      <c r="C261" s="142">
        <v>6.0494321948234165E-3</v>
      </c>
      <c r="E261" s="124"/>
      <c r="F261" s="124"/>
    </row>
    <row r="262" spans="1:14" x14ac:dyDescent="0.25">
      <c r="A262" s="108" t="s">
        <v>779</v>
      </c>
      <c r="B262" s="108" t="s">
        <v>780</v>
      </c>
      <c r="C262" s="142">
        <v>9.8753975634724003E-2</v>
      </c>
      <c r="E262" s="124"/>
      <c r="F262" s="124"/>
    </row>
    <row r="263" spans="1:14" x14ac:dyDescent="0.25">
      <c r="A263" s="108" t="s">
        <v>781</v>
      </c>
      <c r="B263" s="129" t="s">
        <v>1521</v>
      </c>
      <c r="C263" s="142">
        <v>0</v>
      </c>
      <c r="D263" s="135"/>
      <c r="E263" s="135"/>
      <c r="F263" s="136"/>
      <c r="G263" s="136"/>
      <c r="H263" s="103"/>
      <c r="I263" s="108"/>
      <c r="J263" s="108"/>
      <c r="K263" s="108"/>
      <c r="L263" s="103"/>
      <c r="M263" s="103"/>
      <c r="N263" s="103"/>
    </row>
    <row r="264" spans="1:14" x14ac:dyDescent="0.25">
      <c r="A264" s="108" t="s">
        <v>1529</v>
      </c>
      <c r="B264" s="108" t="s">
        <v>98</v>
      </c>
      <c r="C264" s="142">
        <v>0</v>
      </c>
      <c r="E264" s="124"/>
      <c r="F264" s="124"/>
    </row>
    <row r="265" spans="1:14" hidden="1" outlineLevel="1" x14ac:dyDescent="0.25">
      <c r="A265" s="108" t="s">
        <v>782</v>
      </c>
      <c r="B265" s="125" t="s">
        <v>783</v>
      </c>
      <c r="C265" s="142"/>
      <c r="E265" s="124"/>
      <c r="F265" s="124"/>
    </row>
    <row r="266" spans="1:14" hidden="1" outlineLevel="1" x14ac:dyDescent="0.25">
      <c r="A266" s="108" t="s">
        <v>784</v>
      </c>
      <c r="B266" s="125" t="s">
        <v>785</v>
      </c>
      <c r="C266" s="175"/>
      <c r="E266" s="124"/>
      <c r="F266" s="124"/>
    </row>
    <row r="267" spans="1:14" hidden="1" outlineLevel="1" x14ac:dyDescent="0.25">
      <c r="A267" s="108" t="s">
        <v>786</v>
      </c>
      <c r="B267" s="125" t="s">
        <v>787</v>
      </c>
      <c r="C267" s="142"/>
      <c r="E267" s="124"/>
      <c r="F267" s="124"/>
    </row>
    <row r="268" spans="1:14" hidden="1" outlineLevel="1" x14ac:dyDescent="0.25">
      <c r="A268" s="108" t="s">
        <v>788</v>
      </c>
      <c r="B268" s="125" t="s">
        <v>789</v>
      </c>
      <c r="C268" s="142"/>
      <c r="E268" s="124"/>
      <c r="F268" s="124"/>
    </row>
    <row r="269" spans="1:14" hidden="1" outlineLevel="1" x14ac:dyDescent="0.25">
      <c r="A269" s="108" t="s">
        <v>790</v>
      </c>
      <c r="B269" s="125" t="s">
        <v>791</v>
      </c>
      <c r="C269" s="142"/>
      <c r="E269" s="124"/>
      <c r="F269" s="124"/>
    </row>
    <row r="270" spans="1:14" hidden="1" outlineLevel="1" x14ac:dyDescent="0.25">
      <c r="A270" s="108" t="s">
        <v>792</v>
      </c>
      <c r="B270" s="125" t="s">
        <v>102</v>
      </c>
      <c r="C270" s="142"/>
      <c r="E270" s="124"/>
      <c r="F270" s="124"/>
    </row>
    <row r="271" spans="1:14" hidden="1" outlineLevel="1" x14ac:dyDescent="0.25">
      <c r="A271" s="108" t="s">
        <v>793</v>
      </c>
      <c r="B271" s="125" t="s">
        <v>102</v>
      </c>
      <c r="C271" s="142"/>
      <c r="E271" s="124"/>
      <c r="F271" s="124"/>
    </row>
    <row r="272" spans="1:14" hidden="1" outlineLevel="1" x14ac:dyDescent="0.25">
      <c r="A272" s="108" t="s">
        <v>794</v>
      </c>
      <c r="B272" s="125" t="s">
        <v>102</v>
      </c>
      <c r="C272" s="142"/>
      <c r="E272" s="124"/>
      <c r="F272" s="124"/>
    </row>
    <row r="273" spans="1:7" hidden="1" outlineLevel="1" x14ac:dyDescent="0.25">
      <c r="A273" s="108" t="s">
        <v>795</v>
      </c>
      <c r="B273" s="125" t="s">
        <v>102</v>
      </c>
      <c r="C273" s="142"/>
      <c r="E273" s="124"/>
      <c r="F273" s="124"/>
    </row>
    <row r="274" spans="1:7" hidden="1" outlineLevel="1" x14ac:dyDescent="0.25">
      <c r="A274" s="108" t="s">
        <v>796</v>
      </c>
      <c r="B274" s="125" t="s">
        <v>102</v>
      </c>
      <c r="C274" s="142"/>
      <c r="E274" s="124"/>
      <c r="F274" s="124"/>
    </row>
    <row r="275" spans="1:7" hidden="1" outlineLevel="1" x14ac:dyDescent="0.25">
      <c r="A275" s="108" t="s">
        <v>797</v>
      </c>
      <c r="B275" s="125" t="s">
        <v>102</v>
      </c>
      <c r="C275" s="142"/>
      <c r="E275" s="124"/>
      <c r="F275" s="124"/>
    </row>
    <row r="276" spans="1:7" ht="15" customHeight="1" collapsed="1" x14ac:dyDescent="0.25">
      <c r="A276" s="119"/>
      <c r="B276" s="120" t="s">
        <v>798</v>
      </c>
      <c r="C276" s="119" t="s">
        <v>515</v>
      </c>
      <c r="D276" s="119"/>
      <c r="E276" s="126"/>
      <c r="F276" s="119"/>
      <c r="G276" s="121"/>
    </row>
    <row r="277" spans="1:7" x14ac:dyDescent="0.25">
      <c r="A277" s="108" t="s">
        <v>7</v>
      </c>
      <c r="B277" s="108" t="s">
        <v>1522</v>
      </c>
      <c r="C277" s="142">
        <v>1</v>
      </c>
      <c r="E277" s="103"/>
      <c r="F277" s="103"/>
    </row>
    <row r="278" spans="1:7" x14ac:dyDescent="0.25">
      <c r="A278" s="108" t="s">
        <v>799</v>
      </c>
      <c r="B278" s="108" t="s">
        <v>800</v>
      </c>
      <c r="C278" s="142">
        <v>0</v>
      </c>
      <c r="E278" s="103"/>
      <c r="F278" s="103"/>
    </row>
    <row r="279" spans="1:7" x14ac:dyDescent="0.25">
      <c r="A279" s="108" t="s">
        <v>801</v>
      </c>
      <c r="B279" s="108" t="s">
        <v>98</v>
      </c>
      <c r="C279" s="142">
        <v>0</v>
      </c>
      <c r="E279" s="103"/>
      <c r="F279" s="103"/>
    </row>
    <row r="280" spans="1:7" hidden="1" outlineLevel="1" x14ac:dyDescent="0.25">
      <c r="A280" s="108" t="s">
        <v>802</v>
      </c>
      <c r="C280" s="142"/>
      <c r="E280" s="103"/>
      <c r="F280" s="103"/>
    </row>
    <row r="281" spans="1:7" hidden="1" outlineLevel="1" x14ac:dyDescent="0.25">
      <c r="A281" s="108" t="s">
        <v>803</v>
      </c>
      <c r="C281" s="142"/>
      <c r="E281" s="103"/>
      <c r="F281" s="103"/>
    </row>
    <row r="282" spans="1:7" hidden="1" outlineLevel="1" x14ac:dyDescent="0.25">
      <c r="A282" s="108" t="s">
        <v>804</v>
      </c>
      <c r="C282" s="142"/>
      <c r="E282" s="103"/>
      <c r="F282" s="103"/>
    </row>
    <row r="283" spans="1:7" hidden="1" outlineLevel="1" x14ac:dyDescent="0.25">
      <c r="A283" s="108" t="s">
        <v>805</v>
      </c>
      <c r="C283" s="142"/>
      <c r="E283" s="103"/>
      <c r="F283" s="103"/>
    </row>
    <row r="284" spans="1:7" hidden="1" outlineLevel="1" x14ac:dyDescent="0.25">
      <c r="A284" s="108" t="s">
        <v>806</v>
      </c>
      <c r="C284" s="142"/>
      <c r="E284" s="103"/>
      <c r="F284" s="103"/>
    </row>
    <row r="285" spans="1:7" hidden="1" outlineLevel="1" x14ac:dyDescent="0.25">
      <c r="A285" s="108" t="s">
        <v>807</v>
      </c>
      <c r="C285" s="142"/>
      <c r="E285" s="103"/>
      <c r="F285" s="103"/>
    </row>
    <row r="286" spans="1:7" ht="18.75" hidden="1" collapsed="1" x14ac:dyDescent="0.25">
      <c r="A286" s="132"/>
      <c r="B286" s="133" t="s">
        <v>808</v>
      </c>
      <c r="C286" s="132"/>
      <c r="D286" s="132"/>
      <c r="E286" s="132"/>
      <c r="F286" s="134"/>
      <c r="G286" s="134"/>
    </row>
    <row r="287" spans="1:7" ht="15" hidden="1" customHeight="1" x14ac:dyDescent="0.25">
      <c r="A287" s="119"/>
      <c r="B287" s="120" t="s">
        <v>809</v>
      </c>
      <c r="C287" s="119" t="s">
        <v>687</v>
      </c>
      <c r="D287" s="119" t="s">
        <v>688</v>
      </c>
      <c r="E287" s="119"/>
      <c r="F287" s="119" t="s">
        <v>516</v>
      </c>
      <c r="G287" s="119" t="s">
        <v>689</v>
      </c>
    </row>
    <row r="288" spans="1:7" hidden="1" x14ac:dyDescent="0.25">
      <c r="A288" s="108" t="s">
        <v>810</v>
      </c>
      <c r="B288" s="108" t="s">
        <v>691</v>
      </c>
      <c r="C288" s="168" t="s">
        <v>35</v>
      </c>
      <c r="D288" s="135"/>
      <c r="E288" s="135"/>
      <c r="F288" s="136"/>
      <c r="G288" s="136"/>
    </row>
    <row r="289" spans="1:7" hidden="1" x14ac:dyDescent="0.25">
      <c r="A289" s="135"/>
      <c r="D289" s="135"/>
      <c r="E289" s="135"/>
      <c r="F289" s="136"/>
      <c r="G289" s="136"/>
    </row>
    <row r="290" spans="1:7" hidden="1" x14ac:dyDescent="0.25">
      <c r="B290" s="108" t="s">
        <v>692</v>
      </c>
      <c r="D290" s="135"/>
      <c r="E290" s="135"/>
      <c r="F290" s="136"/>
      <c r="G290" s="136"/>
    </row>
    <row r="291" spans="1:7" hidden="1" x14ac:dyDescent="0.25">
      <c r="A291" s="108" t="s">
        <v>811</v>
      </c>
      <c r="B291" s="129" t="s">
        <v>609</v>
      </c>
      <c r="C291" s="168" t="s">
        <v>35</v>
      </c>
      <c r="D291" s="171" t="s">
        <v>35</v>
      </c>
      <c r="E291" s="135"/>
      <c r="F291" s="167" t="str">
        <f t="shared" ref="F291:F314" si="12">IF($C$315=0,"",IF(C291="[for completion]","",C291/$C$315))</f>
        <v/>
      </c>
      <c r="G291" s="167" t="str">
        <f t="shared" ref="G291:G314" si="13">IF($D$315=0,"",IF(D291="[for completion]","",D291/$D$315))</f>
        <v/>
      </c>
    </row>
    <row r="292" spans="1:7" hidden="1" x14ac:dyDescent="0.25">
      <c r="A292" s="108" t="s">
        <v>812</v>
      </c>
      <c r="B292" s="129" t="s">
        <v>609</v>
      </c>
      <c r="C292" s="168" t="s">
        <v>35</v>
      </c>
      <c r="D292" s="171" t="s">
        <v>35</v>
      </c>
      <c r="E292" s="135"/>
      <c r="F292" s="167" t="str">
        <f t="shared" si="12"/>
        <v/>
      </c>
      <c r="G292" s="167" t="str">
        <f t="shared" si="13"/>
        <v/>
      </c>
    </row>
    <row r="293" spans="1:7" hidden="1" x14ac:dyDescent="0.25">
      <c r="A293" s="108" t="s">
        <v>813</v>
      </c>
      <c r="B293" s="129" t="s">
        <v>609</v>
      </c>
      <c r="C293" s="168" t="s">
        <v>35</v>
      </c>
      <c r="D293" s="171" t="s">
        <v>35</v>
      </c>
      <c r="E293" s="135"/>
      <c r="F293" s="167" t="str">
        <f t="shared" si="12"/>
        <v/>
      </c>
      <c r="G293" s="167" t="str">
        <f t="shared" si="13"/>
        <v/>
      </c>
    </row>
    <row r="294" spans="1:7" hidden="1" x14ac:dyDescent="0.25">
      <c r="A294" s="108" t="s">
        <v>814</v>
      </c>
      <c r="B294" s="129" t="s">
        <v>609</v>
      </c>
      <c r="C294" s="168" t="s">
        <v>35</v>
      </c>
      <c r="D294" s="171" t="s">
        <v>35</v>
      </c>
      <c r="E294" s="135"/>
      <c r="F294" s="167" t="str">
        <f t="shared" si="12"/>
        <v/>
      </c>
      <c r="G294" s="167" t="str">
        <f t="shared" si="13"/>
        <v/>
      </c>
    </row>
    <row r="295" spans="1:7" hidden="1" x14ac:dyDescent="0.25">
      <c r="A295" s="108" t="s">
        <v>815</v>
      </c>
      <c r="B295" s="129" t="s">
        <v>609</v>
      </c>
      <c r="C295" s="168" t="s">
        <v>35</v>
      </c>
      <c r="D295" s="171" t="s">
        <v>35</v>
      </c>
      <c r="E295" s="135"/>
      <c r="F295" s="167" t="str">
        <f t="shared" si="12"/>
        <v/>
      </c>
      <c r="G295" s="167" t="str">
        <f t="shared" si="13"/>
        <v/>
      </c>
    </row>
    <row r="296" spans="1:7" hidden="1" x14ac:dyDescent="0.25">
      <c r="A296" s="108" t="s">
        <v>816</v>
      </c>
      <c r="B296" s="129" t="s">
        <v>609</v>
      </c>
      <c r="C296" s="168" t="s">
        <v>35</v>
      </c>
      <c r="D296" s="171" t="s">
        <v>35</v>
      </c>
      <c r="E296" s="135"/>
      <c r="F296" s="167" t="str">
        <f t="shared" si="12"/>
        <v/>
      </c>
      <c r="G296" s="167" t="str">
        <f t="shared" si="13"/>
        <v/>
      </c>
    </row>
    <row r="297" spans="1:7" hidden="1" x14ac:dyDescent="0.25">
      <c r="A297" s="108" t="s">
        <v>817</v>
      </c>
      <c r="B297" s="129" t="s">
        <v>609</v>
      </c>
      <c r="C297" s="168" t="s">
        <v>35</v>
      </c>
      <c r="D297" s="171" t="s">
        <v>35</v>
      </c>
      <c r="E297" s="135"/>
      <c r="F297" s="167" t="str">
        <f t="shared" si="12"/>
        <v/>
      </c>
      <c r="G297" s="167" t="str">
        <f t="shared" si="13"/>
        <v/>
      </c>
    </row>
    <row r="298" spans="1:7" hidden="1" x14ac:dyDescent="0.25">
      <c r="A298" s="108" t="s">
        <v>818</v>
      </c>
      <c r="B298" s="129" t="s">
        <v>609</v>
      </c>
      <c r="C298" s="168" t="s">
        <v>35</v>
      </c>
      <c r="D298" s="171" t="s">
        <v>35</v>
      </c>
      <c r="E298" s="135"/>
      <c r="F298" s="167" t="str">
        <f t="shared" si="12"/>
        <v/>
      </c>
      <c r="G298" s="167" t="str">
        <f t="shared" si="13"/>
        <v/>
      </c>
    </row>
    <row r="299" spans="1:7" hidden="1" x14ac:dyDescent="0.25">
      <c r="A299" s="108" t="s">
        <v>819</v>
      </c>
      <c r="B299" s="129" t="s">
        <v>609</v>
      </c>
      <c r="C299" s="168" t="s">
        <v>35</v>
      </c>
      <c r="D299" s="171" t="s">
        <v>35</v>
      </c>
      <c r="E299" s="135"/>
      <c r="F299" s="167" t="str">
        <f t="shared" si="12"/>
        <v/>
      </c>
      <c r="G299" s="167" t="str">
        <f t="shared" si="13"/>
        <v/>
      </c>
    </row>
    <row r="300" spans="1:7" hidden="1" x14ac:dyDescent="0.25">
      <c r="A300" s="108" t="s">
        <v>820</v>
      </c>
      <c r="B300" s="129" t="s">
        <v>609</v>
      </c>
      <c r="C300" s="168" t="s">
        <v>35</v>
      </c>
      <c r="D300" s="171" t="s">
        <v>35</v>
      </c>
      <c r="E300" s="129"/>
      <c r="F300" s="167" t="str">
        <f t="shared" si="12"/>
        <v/>
      </c>
      <c r="G300" s="167" t="str">
        <f t="shared" si="13"/>
        <v/>
      </c>
    </row>
    <row r="301" spans="1:7" hidden="1" x14ac:dyDescent="0.25">
      <c r="A301" s="108" t="s">
        <v>821</v>
      </c>
      <c r="B301" s="129" t="s">
        <v>609</v>
      </c>
      <c r="C301" s="168" t="s">
        <v>35</v>
      </c>
      <c r="D301" s="171" t="s">
        <v>35</v>
      </c>
      <c r="E301" s="129"/>
      <c r="F301" s="167" t="str">
        <f t="shared" si="12"/>
        <v/>
      </c>
      <c r="G301" s="167" t="str">
        <f t="shared" si="13"/>
        <v/>
      </c>
    </row>
    <row r="302" spans="1:7" hidden="1" x14ac:dyDescent="0.25">
      <c r="A302" s="108" t="s">
        <v>822</v>
      </c>
      <c r="B302" s="129" t="s">
        <v>609</v>
      </c>
      <c r="C302" s="168" t="s">
        <v>35</v>
      </c>
      <c r="D302" s="171" t="s">
        <v>35</v>
      </c>
      <c r="E302" s="129"/>
      <c r="F302" s="167" t="str">
        <f t="shared" si="12"/>
        <v/>
      </c>
      <c r="G302" s="167" t="str">
        <f t="shared" si="13"/>
        <v/>
      </c>
    </row>
    <row r="303" spans="1:7" hidden="1" x14ac:dyDescent="0.25">
      <c r="A303" s="108" t="s">
        <v>823</v>
      </c>
      <c r="B303" s="129" t="s">
        <v>609</v>
      </c>
      <c r="C303" s="168" t="s">
        <v>35</v>
      </c>
      <c r="D303" s="171" t="s">
        <v>35</v>
      </c>
      <c r="E303" s="129"/>
      <c r="F303" s="167" t="str">
        <f t="shared" si="12"/>
        <v/>
      </c>
      <c r="G303" s="167" t="str">
        <f t="shared" si="13"/>
        <v/>
      </c>
    </row>
    <row r="304" spans="1:7" hidden="1" x14ac:dyDescent="0.25">
      <c r="A304" s="108" t="s">
        <v>824</v>
      </c>
      <c r="B304" s="129" t="s">
        <v>609</v>
      </c>
      <c r="C304" s="168" t="s">
        <v>35</v>
      </c>
      <c r="D304" s="171" t="s">
        <v>35</v>
      </c>
      <c r="E304" s="129"/>
      <c r="F304" s="167" t="str">
        <f t="shared" si="12"/>
        <v/>
      </c>
      <c r="G304" s="167" t="str">
        <f t="shared" si="13"/>
        <v/>
      </c>
    </row>
    <row r="305" spans="1:7" hidden="1" x14ac:dyDescent="0.25">
      <c r="A305" s="108" t="s">
        <v>825</v>
      </c>
      <c r="B305" s="129" t="s">
        <v>609</v>
      </c>
      <c r="C305" s="168" t="s">
        <v>35</v>
      </c>
      <c r="D305" s="171" t="s">
        <v>35</v>
      </c>
      <c r="E305" s="129"/>
      <c r="F305" s="167" t="str">
        <f t="shared" si="12"/>
        <v/>
      </c>
      <c r="G305" s="167" t="str">
        <f t="shared" si="13"/>
        <v/>
      </c>
    </row>
    <row r="306" spans="1:7" hidden="1" x14ac:dyDescent="0.25">
      <c r="A306" s="108" t="s">
        <v>826</v>
      </c>
      <c r="B306" s="129" t="s">
        <v>609</v>
      </c>
      <c r="C306" s="168" t="s">
        <v>35</v>
      </c>
      <c r="D306" s="171" t="s">
        <v>35</v>
      </c>
      <c r="F306" s="167" t="str">
        <f t="shared" si="12"/>
        <v/>
      </c>
      <c r="G306" s="167" t="str">
        <f t="shared" si="13"/>
        <v/>
      </c>
    </row>
    <row r="307" spans="1:7" hidden="1" x14ac:dyDescent="0.25">
      <c r="A307" s="108" t="s">
        <v>827</v>
      </c>
      <c r="B307" s="129" t="s">
        <v>609</v>
      </c>
      <c r="C307" s="168" t="s">
        <v>35</v>
      </c>
      <c r="D307" s="171" t="s">
        <v>35</v>
      </c>
      <c r="E307" s="124"/>
      <c r="F307" s="167" t="str">
        <f t="shared" si="12"/>
        <v/>
      </c>
      <c r="G307" s="167" t="str">
        <f t="shared" si="13"/>
        <v/>
      </c>
    </row>
    <row r="308" spans="1:7" hidden="1" x14ac:dyDescent="0.25">
      <c r="A308" s="108" t="s">
        <v>828</v>
      </c>
      <c r="B308" s="129" t="s">
        <v>609</v>
      </c>
      <c r="C308" s="168" t="s">
        <v>35</v>
      </c>
      <c r="D308" s="171" t="s">
        <v>35</v>
      </c>
      <c r="E308" s="124"/>
      <c r="F308" s="167" t="str">
        <f t="shared" si="12"/>
        <v/>
      </c>
      <c r="G308" s="167" t="str">
        <f t="shared" si="13"/>
        <v/>
      </c>
    </row>
    <row r="309" spans="1:7" hidden="1" x14ac:dyDescent="0.25">
      <c r="A309" s="108" t="s">
        <v>829</v>
      </c>
      <c r="B309" s="129" t="s">
        <v>609</v>
      </c>
      <c r="C309" s="168" t="s">
        <v>35</v>
      </c>
      <c r="D309" s="171" t="s">
        <v>35</v>
      </c>
      <c r="E309" s="124"/>
      <c r="F309" s="167" t="str">
        <f t="shared" si="12"/>
        <v/>
      </c>
      <c r="G309" s="167" t="str">
        <f t="shared" si="13"/>
        <v/>
      </c>
    </row>
    <row r="310" spans="1:7" hidden="1" x14ac:dyDescent="0.25">
      <c r="A310" s="108" t="s">
        <v>830</v>
      </c>
      <c r="B310" s="129" t="s">
        <v>609</v>
      </c>
      <c r="C310" s="168" t="s">
        <v>35</v>
      </c>
      <c r="D310" s="171" t="s">
        <v>35</v>
      </c>
      <c r="E310" s="124"/>
      <c r="F310" s="167" t="str">
        <f t="shared" si="12"/>
        <v/>
      </c>
      <c r="G310" s="167" t="str">
        <f t="shared" si="13"/>
        <v/>
      </c>
    </row>
    <row r="311" spans="1:7" hidden="1" x14ac:dyDescent="0.25">
      <c r="A311" s="108" t="s">
        <v>831</v>
      </c>
      <c r="B311" s="129" t="s">
        <v>609</v>
      </c>
      <c r="C311" s="168" t="s">
        <v>35</v>
      </c>
      <c r="D311" s="171" t="s">
        <v>35</v>
      </c>
      <c r="E311" s="124"/>
      <c r="F311" s="167" t="str">
        <f t="shared" si="12"/>
        <v/>
      </c>
      <c r="G311" s="167" t="str">
        <f t="shared" si="13"/>
        <v/>
      </c>
    </row>
    <row r="312" spans="1:7" hidden="1" x14ac:dyDescent="0.25">
      <c r="A312" s="108" t="s">
        <v>832</v>
      </c>
      <c r="B312" s="129" t="s">
        <v>609</v>
      </c>
      <c r="C312" s="168" t="s">
        <v>35</v>
      </c>
      <c r="D312" s="171" t="s">
        <v>35</v>
      </c>
      <c r="E312" s="124"/>
      <c r="F312" s="167" t="str">
        <f t="shared" si="12"/>
        <v/>
      </c>
      <c r="G312" s="167" t="str">
        <f t="shared" si="13"/>
        <v/>
      </c>
    </row>
    <row r="313" spans="1:7" hidden="1" x14ac:dyDescent="0.25">
      <c r="A313" s="108" t="s">
        <v>833</v>
      </c>
      <c r="B313" s="129" t="s">
        <v>609</v>
      </c>
      <c r="C313" s="168" t="s">
        <v>35</v>
      </c>
      <c r="D313" s="171" t="s">
        <v>35</v>
      </c>
      <c r="E313" s="124"/>
      <c r="F313" s="167" t="str">
        <f t="shared" si="12"/>
        <v/>
      </c>
      <c r="G313" s="167" t="str">
        <f t="shared" si="13"/>
        <v/>
      </c>
    </row>
    <row r="314" spans="1:7" hidden="1" x14ac:dyDescent="0.25">
      <c r="A314" s="108" t="s">
        <v>834</v>
      </c>
      <c r="B314" s="129" t="s">
        <v>609</v>
      </c>
      <c r="C314" s="168" t="s">
        <v>35</v>
      </c>
      <c r="D314" s="171" t="s">
        <v>35</v>
      </c>
      <c r="E314" s="124"/>
      <c r="F314" s="167" t="str">
        <f t="shared" si="12"/>
        <v/>
      </c>
      <c r="G314" s="167" t="str">
        <f t="shared" si="13"/>
        <v/>
      </c>
    </row>
    <row r="315" spans="1:7" hidden="1" x14ac:dyDescent="0.25">
      <c r="A315" s="108" t="s">
        <v>835</v>
      </c>
      <c r="B315" s="138" t="s">
        <v>100</v>
      </c>
      <c r="C315" s="174">
        <f>SUM(C291:C314)</f>
        <v>0</v>
      </c>
      <c r="D315" s="172">
        <f>SUM(D291:D314)</f>
        <v>0</v>
      </c>
      <c r="E315" s="124"/>
      <c r="F315" s="173">
        <f>SUM(F291:F314)</f>
        <v>0</v>
      </c>
      <c r="G315" s="173">
        <f>SUM(G291:G314)</f>
        <v>0</v>
      </c>
    </row>
    <row r="316" spans="1:7" ht="15" hidden="1" customHeight="1" x14ac:dyDescent="0.25">
      <c r="A316" s="119"/>
      <c r="B316" s="120" t="s">
        <v>836</v>
      </c>
      <c r="C316" s="119" t="s">
        <v>687</v>
      </c>
      <c r="D316" s="119" t="s">
        <v>688</v>
      </c>
      <c r="E316" s="119"/>
      <c r="F316" s="119" t="s">
        <v>516</v>
      </c>
      <c r="G316" s="119" t="s">
        <v>689</v>
      </c>
    </row>
    <row r="317" spans="1:7" hidden="1" x14ac:dyDescent="0.25">
      <c r="A317" s="108" t="s">
        <v>837</v>
      </c>
      <c r="B317" s="108" t="s">
        <v>720</v>
      </c>
      <c r="C317" s="142" t="s">
        <v>35</v>
      </c>
      <c r="G317" s="108"/>
    </row>
    <row r="318" spans="1:7" hidden="1" x14ac:dyDescent="0.25">
      <c r="G318" s="108"/>
    </row>
    <row r="319" spans="1:7" hidden="1" x14ac:dyDescent="0.25">
      <c r="B319" s="129" t="s">
        <v>721</v>
      </c>
      <c r="G319" s="108"/>
    </row>
    <row r="320" spans="1:7" hidden="1" x14ac:dyDescent="0.25">
      <c r="A320" s="108" t="s">
        <v>838</v>
      </c>
      <c r="B320" s="108" t="s">
        <v>723</v>
      </c>
      <c r="C320" s="168" t="s">
        <v>35</v>
      </c>
      <c r="D320" s="171" t="s">
        <v>35</v>
      </c>
      <c r="F320" s="167" t="str">
        <f>IF($C$328=0,"",IF(C320="[for completion]","",C320/$C$328))</f>
        <v/>
      </c>
      <c r="G320" s="167" t="str">
        <f>IF($D$328=0,"",IF(D320="[for completion]","",D320/$D$328))</f>
        <v/>
      </c>
    </row>
    <row r="321" spans="1:7" hidden="1" x14ac:dyDescent="0.25">
      <c r="A321" s="108" t="s">
        <v>839</v>
      </c>
      <c r="B321" s="108" t="s">
        <v>725</v>
      </c>
      <c r="C321" s="168" t="s">
        <v>35</v>
      </c>
      <c r="D321" s="171" t="s">
        <v>35</v>
      </c>
      <c r="F321" s="167" t="str">
        <f t="shared" ref="F321:F334" si="14">IF($C$328=0,"",IF(C321="[for completion]","",C321/$C$328))</f>
        <v/>
      </c>
      <c r="G321" s="167" t="str">
        <f t="shared" ref="G321:G334" si="15">IF($D$328=0,"",IF(D321="[for completion]","",D321/$D$328))</f>
        <v/>
      </c>
    </row>
    <row r="322" spans="1:7" hidden="1" x14ac:dyDescent="0.25">
      <c r="A322" s="108" t="s">
        <v>840</v>
      </c>
      <c r="B322" s="108" t="s">
        <v>727</v>
      </c>
      <c r="C322" s="168" t="s">
        <v>35</v>
      </c>
      <c r="D322" s="171" t="s">
        <v>35</v>
      </c>
      <c r="F322" s="167" t="str">
        <f t="shared" si="14"/>
        <v/>
      </c>
      <c r="G322" s="167" t="str">
        <f t="shared" si="15"/>
        <v/>
      </c>
    </row>
    <row r="323" spans="1:7" hidden="1" x14ac:dyDescent="0.25">
      <c r="A323" s="108" t="s">
        <v>841</v>
      </c>
      <c r="B323" s="108" t="s">
        <v>729</v>
      </c>
      <c r="C323" s="168" t="s">
        <v>35</v>
      </c>
      <c r="D323" s="171" t="s">
        <v>35</v>
      </c>
      <c r="F323" s="167" t="str">
        <f t="shared" si="14"/>
        <v/>
      </c>
      <c r="G323" s="167" t="str">
        <f t="shared" si="15"/>
        <v/>
      </c>
    </row>
    <row r="324" spans="1:7" hidden="1" x14ac:dyDescent="0.25">
      <c r="A324" s="108" t="s">
        <v>842</v>
      </c>
      <c r="B324" s="108" t="s">
        <v>731</v>
      </c>
      <c r="C324" s="168" t="s">
        <v>35</v>
      </c>
      <c r="D324" s="171" t="s">
        <v>35</v>
      </c>
      <c r="F324" s="167" t="str">
        <f t="shared" si="14"/>
        <v/>
      </c>
      <c r="G324" s="167" t="str">
        <f t="shared" si="15"/>
        <v/>
      </c>
    </row>
    <row r="325" spans="1:7" hidden="1" x14ac:dyDescent="0.25">
      <c r="A325" s="108" t="s">
        <v>843</v>
      </c>
      <c r="B325" s="108" t="s">
        <v>733</v>
      </c>
      <c r="C325" s="168" t="s">
        <v>35</v>
      </c>
      <c r="D325" s="171" t="s">
        <v>35</v>
      </c>
      <c r="F325" s="167" t="str">
        <f t="shared" si="14"/>
        <v/>
      </c>
      <c r="G325" s="167" t="str">
        <f t="shared" si="15"/>
        <v/>
      </c>
    </row>
    <row r="326" spans="1:7" hidden="1" x14ac:dyDescent="0.25">
      <c r="A326" s="108" t="s">
        <v>844</v>
      </c>
      <c r="B326" s="108" t="s">
        <v>735</v>
      </c>
      <c r="C326" s="168" t="s">
        <v>35</v>
      </c>
      <c r="D326" s="171" t="s">
        <v>35</v>
      </c>
      <c r="F326" s="167" t="str">
        <f t="shared" si="14"/>
        <v/>
      </c>
      <c r="G326" s="167" t="str">
        <f t="shared" si="15"/>
        <v/>
      </c>
    </row>
    <row r="327" spans="1:7" hidden="1" x14ac:dyDescent="0.25">
      <c r="A327" s="108" t="s">
        <v>845</v>
      </c>
      <c r="B327" s="108" t="s">
        <v>737</v>
      </c>
      <c r="C327" s="168" t="s">
        <v>35</v>
      </c>
      <c r="D327" s="171" t="s">
        <v>35</v>
      </c>
      <c r="F327" s="167" t="str">
        <f t="shared" si="14"/>
        <v/>
      </c>
      <c r="G327" s="167" t="str">
        <f t="shared" si="15"/>
        <v/>
      </c>
    </row>
    <row r="328" spans="1:7" hidden="1" x14ac:dyDescent="0.25">
      <c r="A328" s="108" t="s">
        <v>846</v>
      </c>
      <c r="B328" s="138" t="s">
        <v>100</v>
      </c>
      <c r="C328" s="168">
        <f>SUM(C320:C327)</f>
        <v>0</v>
      </c>
      <c r="D328" s="171">
        <f>SUM(D320:D327)</f>
        <v>0</v>
      </c>
      <c r="F328" s="142">
        <f>SUM(F320:F327)</f>
        <v>0</v>
      </c>
      <c r="G328" s="142">
        <f>SUM(G320:G327)</f>
        <v>0</v>
      </c>
    </row>
    <row r="329" spans="1:7" hidden="1" outlineLevel="1" x14ac:dyDescent="0.25">
      <c r="A329" s="108" t="s">
        <v>847</v>
      </c>
      <c r="B329" s="125" t="s">
        <v>740</v>
      </c>
      <c r="C329" s="168"/>
      <c r="D329" s="171"/>
      <c r="F329" s="167" t="str">
        <f t="shared" si="14"/>
        <v/>
      </c>
      <c r="G329" s="167" t="str">
        <f t="shared" si="15"/>
        <v/>
      </c>
    </row>
    <row r="330" spans="1:7" hidden="1" outlineLevel="1" x14ac:dyDescent="0.25">
      <c r="A330" s="108" t="s">
        <v>848</v>
      </c>
      <c r="B330" s="125" t="s">
        <v>742</v>
      </c>
      <c r="C330" s="168"/>
      <c r="D330" s="171"/>
      <c r="F330" s="167" t="str">
        <f t="shared" si="14"/>
        <v/>
      </c>
      <c r="G330" s="167" t="str">
        <f t="shared" si="15"/>
        <v/>
      </c>
    </row>
    <row r="331" spans="1:7" hidden="1" outlineLevel="1" x14ac:dyDescent="0.25">
      <c r="A331" s="108" t="s">
        <v>849</v>
      </c>
      <c r="B331" s="125" t="s">
        <v>744</v>
      </c>
      <c r="C331" s="168"/>
      <c r="D331" s="171"/>
      <c r="F331" s="167" t="str">
        <f t="shared" si="14"/>
        <v/>
      </c>
      <c r="G331" s="167" t="str">
        <f t="shared" si="15"/>
        <v/>
      </c>
    </row>
    <row r="332" spans="1:7" hidden="1" outlineLevel="1" x14ac:dyDescent="0.25">
      <c r="A332" s="108" t="s">
        <v>850</v>
      </c>
      <c r="B332" s="125" t="s">
        <v>746</v>
      </c>
      <c r="C332" s="168"/>
      <c r="D332" s="171"/>
      <c r="F332" s="167" t="str">
        <f t="shared" si="14"/>
        <v/>
      </c>
      <c r="G332" s="167" t="str">
        <f t="shared" si="15"/>
        <v/>
      </c>
    </row>
    <row r="333" spans="1:7" hidden="1" outlineLevel="1" x14ac:dyDescent="0.25">
      <c r="A333" s="108" t="s">
        <v>851</v>
      </c>
      <c r="B333" s="125" t="s">
        <v>748</v>
      </c>
      <c r="C333" s="168"/>
      <c r="D333" s="171"/>
      <c r="F333" s="167" t="str">
        <f t="shared" si="14"/>
        <v/>
      </c>
      <c r="G333" s="167" t="str">
        <f t="shared" si="15"/>
        <v/>
      </c>
    </row>
    <row r="334" spans="1:7" hidden="1" outlineLevel="1" x14ac:dyDescent="0.25">
      <c r="A334" s="108" t="s">
        <v>852</v>
      </c>
      <c r="B334" s="125" t="s">
        <v>750</v>
      </c>
      <c r="C334" s="168"/>
      <c r="D334" s="171"/>
      <c r="F334" s="167" t="str">
        <f t="shared" si="14"/>
        <v/>
      </c>
      <c r="G334" s="167" t="str">
        <f t="shared" si="15"/>
        <v/>
      </c>
    </row>
    <row r="335" spans="1:7" hidden="1" outlineLevel="1" x14ac:dyDescent="0.25">
      <c r="A335" s="108" t="s">
        <v>853</v>
      </c>
      <c r="B335" s="125"/>
      <c r="F335" s="122"/>
      <c r="G335" s="122"/>
    </row>
    <row r="336" spans="1:7" hidden="1" outlineLevel="1" x14ac:dyDescent="0.25">
      <c r="A336" s="108" t="s">
        <v>854</v>
      </c>
      <c r="B336" s="125"/>
      <c r="F336" s="122"/>
      <c r="G336" s="122"/>
    </row>
    <row r="337" spans="1:7" hidden="1" outlineLevel="1" x14ac:dyDescent="0.25">
      <c r="A337" s="108" t="s">
        <v>855</v>
      </c>
      <c r="B337" s="125"/>
      <c r="F337" s="124"/>
      <c r="G337" s="124"/>
    </row>
    <row r="338" spans="1:7" ht="15" hidden="1" customHeight="1" collapsed="1" x14ac:dyDescent="0.25">
      <c r="A338" s="119"/>
      <c r="B338" s="120" t="s">
        <v>856</v>
      </c>
      <c r="C338" s="119" t="s">
        <v>687</v>
      </c>
      <c r="D338" s="119" t="s">
        <v>688</v>
      </c>
      <c r="E338" s="119"/>
      <c r="F338" s="119" t="s">
        <v>516</v>
      </c>
      <c r="G338" s="119" t="s">
        <v>689</v>
      </c>
    </row>
    <row r="339" spans="1:7" hidden="1" x14ac:dyDescent="0.25">
      <c r="A339" s="108" t="s">
        <v>857</v>
      </c>
      <c r="B339" s="108" t="s">
        <v>720</v>
      </c>
      <c r="C339" s="142" t="s">
        <v>70</v>
      </c>
      <c r="G339" s="108"/>
    </row>
    <row r="340" spans="1:7" hidden="1" x14ac:dyDescent="0.25">
      <c r="G340" s="108"/>
    </row>
    <row r="341" spans="1:7" hidden="1" x14ac:dyDescent="0.25">
      <c r="B341" s="129" t="s">
        <v>721</v>
      </c>
      <c r="G341" s="108"/>
    </row>
    <row r="342" spans="1:7" hidden="1" x14ac:dyDescent="0.25">
      <c r="A342" s="108" t="s">
        <v>858</v>
      </c>
      <c r="B342" s="108" t="s">
        <v>723</v>
      </c>
      <c r="C342" s="168" t="s">
        <v>70</v>
      </c>
      <c r="D342" s="171" t="s">
        <v>70</v>
      </c>
      <c r="F342" s="167" t="str">
        <f>IF($C$350=0,"",IF(C342="[Mark as ND1 if not relevant]","",C342/$C$350))</f>
        <v/>
      </c>
      <c r="G342" s="167" t="str">
        <f>IF($D$350=0,"",IF(D342="[Mark as ND1 if not relevant]","",D342/$D$350))</f>
        <v/>
      </c>
    </row>
    <row r="343" spans="1:7" hidden="1" x14ac:dyDescent="0.25">
      <c r="A343" s="108" t="s">
        <v>859</v>
      </c>
      <c r="B343" s="108" t="s">
        <v>725</v>
      </c>
      <c r="C343" s="168" t="s">
        <v>70</v>
      </c>
      <c r="D343" s="171" t="s">
        <v>70</v>
      </c>
      <c r="F343" s="167" t="str">
        <f t="shared" ref="F343:F349" si="16">IF($C$350=0,"",IF(C343="[Mark as ND1 if not relevant]","",C343/$C$350))</f>
        <v/>
      </c>
      <c r="G343" s="167" t="str">
        <f t="shared" ref="G343:G349" si="17">IF($D$350=0,"",IF(D343="[Mark as ND1 if not relevant]","",D343/$D$350))</f>
        <v/>
      </c>
    </row>
    <row r="344" spans="1:7" hidden="1" x14ac:dyDescent="0.25">
      <c r="A344" s="108" t="s">
        <v>860</v>
      </c>
      <c r="B344" s="108" t="s">
        <v>727</v>
      </c>
      <c r="C344" s="168" t="s">
        <v>70</v>
      </c>
      <c r="D344" s="171" t="s">
        <v>70</v>
      </c>
      <c r="F344" s="167" t="str">
        <f t="shared" si="16"/>
        <v/>
      </c>
      <c r="G344" s="167" t="str">
        <f t="shared" si="17"/>
        <v/>
      </c>
    </row>
    <row r="345" spans="1:7" hidden="1" x14ac:dyDescent="0.25">
      <c r="A345" s="108" t="s">
        <v>861</v>
      </c>
      <c r="B345" s="108" t="s">
        <v>729</v>
      </c>
      <c r="C345" s="168" t="s">
        <v>70</v>
      </c>
      <c r="D345" s="171" t="s">
        <v>70</v>
      </c>
      <c r="F345" s="167" t="str">
        <f t="shared" si="16"/>
        <v/>
      </c>
      <c r="G345" s="167" t="str">
        <f t="shared" si="17"/>
        <v/>
      </c>
    </row>
    <row r="346" spans="1:7" hidden="1" x14ac:dyDescent="0.25">
      <c r="A346" s="108" t="s">
        <v>862</v>
      </c>
      <c r="B346" s="108" t="s">
        <v>731</v>
      </c>
      <c r="C346" s="168" t="s">
        <v>70</v>
      </c>
      <c r="D346" s="171" t="s">
        <v>70</v>
      </c>
      <c r="F346" s="167" t="str">
        <f t="shared" si="16"/>
        <v/>
      </c>
      <c r="G346" s="167" t="str">
        <f t="shared" si="17"/>
        <v/>
      </c>
    </row>
    <row r="347" spans="1:7" hidden="1" x14ac:dyDescent="0.25">
      <c r="A347" s="108" t="s">
        <v>863</v>
      </c>
      <c r="B347" s="108" t="s">
        <v>733</v>
      </c>
      <c r="C347" s="168" t="s">
        <v>70</v>
      </c>
      <c r="D347" s="171" t="s">
        <v>70</v>
      </c>
      <c r="F347" s="167" t="str">
        <f t="shared" si="16"/>
        <v/>
      </c>
      <c r="G347" s="167" t="str">
        <f t="shared" si="17"/>
        <v/>
      </c>
    </row>
    <row r="348" spans="1:7" hidden="1" x14ac:dyDescent="0.25">
      <c r="A348" s="108" t="s">
        <v>864</v>
      </c>
      <c r="B348" s="108" t="s">
        <v>735</v>
      </c>
      <c r="C348" s="168" t="s">
        <v>70</v>
      </c>
      <c r="D348" s="171" t="s">
        <v>70</v>
      </c>
      <c r="F348" s="167" t="str">
        <f t="shared" si="16"/>
        <v/>
      </c>
      <c r="G348" s="167" t="str">
        <f t="shared" si="17"/>
        <v/>
      </c>
    </row>
    <row r="349" spans="1:7" hidden="1" x14ac:dyDescent="0.25">
      <c r="A349" s="108" t="s">
        <v>865</v>
      </c>
      <c r="B349" s="108" t="s">
        <v>737</v>
      </c>
      <c r="C349" s="168" t="s">
        <v>70</v>
      </c>
      <c r="D349" s="171" t="s">
        <v>70</v>
      </c>
      <c r="F349" s="167" t="str">
        <f t="shared" si="16"/>
        <v/>
      </c>
      <c r="G349" s="167" t="str">
        <f t="shared" si="17"/>
        <v/>
      </c>
    </row>
    <row r="350" spans="1:7" hidden="1" x14ac:dyDescent="0.25">
      <c r="A350" s="108" t="s">
        <v>866</v>
      </c>
      <c r="B350" s="138" t="s">
        <v>100</v>
      </c>
      <c r="C350" s="168">
        <f>SUM(C342:C349)</f>
        <v>0</v>
      </c>
      <c r="D350" s="171">
        <f>SUM(D342:D349)</f>
        <v>0</v>
      </c>
      <c r="F350" s="142">
        <f>SUM(F342:F349)</f>
        <v>0</v>
      </c>
      <c r="G350" s="142">
        <f>SUM(G342:G349)</f>
        <v>0</v>
      </c>
    </row>
    <row r="351" spans="1:7" hidden="1" outlineLevel="1" x14ac:dyDescent="0.25">
      <c r="A351" s="108" t="s">
        <v>867</v>
      </c>
      <c r="B351" s="125" t="s">
        <v>740</v>
      </c>
      <c r="C351" s="168"/>
      <c r="D351" s="171"/>
      <c r="F351" s="167" t="str">
        <f t="shared" ref="F351:F356" si="18">IF($C$350=0,"",IF(C351="[for completion]","",C351/$C$350))</f>
        <v/>
      </c>
      <c r="G351" s="167" t="str">
        <f t="shared" ref="G351:G356" si="19">IF($D$350=0,"",IF(D351="[for completion]","",D351/$D$350))</f>
        <v/>
      </c>
    </row>
    <row r="352" spans="1:7" hidden="1" outlineLevel="1" x14ac:dyDescent="0.25">
      <c r="A352" s="108" t="s">
        <v>868</v>
      </c>
      <c r="B352" s="125" t="s">
        <v>742</v>
      </c>
      <c r="C352" s="168"/>
      <c r="D352" s="171"/>
      <c r="F352" s="167" t="str">
        <f t="shared" si="18"/>
        <v/>
      </c>
      <c r="G352" s="167" t="str">
        <f t="shared" si="19"/>
        <v/>
      </c>
    </row>
    <row r="353" spans="1:7" hidden="1" outlineLevel="1" x14ac:dyDescent="0.25">
      <c r="A353" s="108" t="s">
        <v>869</v>
      </c>
      <c r="B353" s="125" t="s">
        <v>744</v>
      </c>
      <c r="C353" s="168"/>
      <c r="D353" s="171"/>
      <c r="F353" s="167" t="str">
        <f t="shared" si="18"/>
        <v/>
      </c>
      <c r="G353" s="167" t="str">
        <f t="shared" si="19"/>
        <v/>
      </c>
    </row>
    <row r="354" spans="1:7" hidden="1" outlineLevel="1" x14ac:dyDescent="0.25">
      <c r="A354" s="108" t="s">
        <v>870</v>
      </c>
      <c r="B354" s="125" t="s">
        <v>746</v>
      </c>
      <c r="C354" s="168"/>
      <c r="D354" s="171"/>
      <c r="F354" s="167" t="str">
        <f t="shared" si="18"/>
        <v/>
      </c>
      <c r="G354" s="167" t="str">
        <f t="shared" si="19"/>
        <v/>
      </c>
    </row>
    <row r="355" spans="1:7" hidden="1" outlineLevel="1" x14ac:dyDescent="0.25">
      <c r="A355" s="108" t="s">
        <v>871</v>
      </c>
      <c r="B355" s="125" t="s">
        <v>748</v>
      </c>
      <c r="C355" s="168"/>
      <c r="D355" s="171"/>
      <c r="F355" s="167" t="str">
        <f t="shared" si="18"/>
        <v/>
      </c>
      <c r="G355" s="167" t="str">
        <f t="shared" si="19"/>
        <v/>
      </c>
    </row>
    <row r="356" spans="1:7" hidden="1" outlineLevel="1" x14ac:dyDescent="0.25">
      <c r="A356" s="108" t="s">
        <v>872</v>
      </c>
      <c r="B356" s="125" t="s">
        <v>750</v>
      </c>
      <c r="C356" s="168"/>
      <c r="D356" s="171"/>
      <c r="F356" s="167" t="str">
        <f t="shared" si="18"/>
        <v/>
      </c>
      <c r="G356" s="167" t="str">
        <f t="shared" si="19"/>
        <v/>
      </c>
    </row>
    <row r="357" spans="1:7" hidden="1" outlineLevel="1" x14ac:dyDescent="0.25">
      <c r="A357" s="108" t="s">
        <v>873</v>
      </c>
      <c r="B357" s="125"/>
      <c r="F357" s="167"/>
      <c r="G357" s="167"/>
    </row>
    <row r="358" spans="1:7" hidden="1" outlineLevel="1" x14ac:dyDescent="0.25">
      <c r="A358" s="108" t="s">
        <v>874</v>
      </c>
      <c r="B358" s="125"/>
      <c r="F358" s="167"/>
      <c r="G358" s="167"/>
    </row>
    <row r="359" spans="1:7" hidden="1" outlineLevel="1" x14ac:dyDescent="0.25">
      <c r="A359" s="108" t="s">
        <v>875</v>
      </c>
      <c r="B359" s="125"/>
      <c r="F359" s="167"/>
      <c r="G359" s="142"/>
    </row>
    <row r="360" spans="1:7" ht="15" hidden="1" customHeight="1" collapsed="1" x14ac:dyDescent="0.25">
      <c r="A360" s="119"/>
      <c r="B360" s="120" t="s">
        <v>876</v>
      </c>
      <c r="C360" s="119" t="s">
        <v>877</v>
      </c>
      <c r="D360" s="119"/>
      <c r="E360" s="119"/>
      <c r="F360" s="119"/>
      <c r="G360" s="121"/>
    </row>
    <row r="361" spans="1:7" hidden="1" x14ac:dyDescent="0.25">
      <c r="A361" s="108" t="s">
        <v>878</v>
      </c>
      <c r="B361" s="129" t="s">
        <v>879</v>
      </c>
      <c r="C361" s="142" t="s">
        <v>35</v>
      </c>
      <c r="G361" s="108"/>
    </row>
    <row r="362" spans="1:7" hidden="1" x14ac:dyDescent="0.25">
      <c r="A362" s="108" t="s">
        <v>880</v>
      </c>
      <c r="B362" s="129" t="s">
        <v>881</v>
      </c>
      <c r="C362" s="142" t="s">
        <v>35</v>
      </c>
      <c r="G362" s="108"/>
    </row>
    <row r="363" spans="1:7" hidden="1" x14ac:dyDescent="0.25">
      <c r="A363" s="108" t="s">
        <v>882</v>
      </c>
      <c r="B363" s="129" t="s">
        <v>883</v>
      </c>
      <c r="C363" s="142" t="s">
        <v>35</v>
      </c>
      <c r="G363" s="108"/>
    </row>
    <row r="364" spans="1:7" hidden="1" x14ac:dyDescent="0.25">
      <c r="A364" s="108" t="s">
        <v>884</v>
      </c>
      <c r="B364" s="129" t="s">
        <v>885</v>
      </c>
      <c r="C364" s="142" t="s">
        <v>35</v>
      </c>
      <c r="G364" s="108"/>
    </row>
    <row r="365" spans="1:7" hidden="1" x14ac:dyDescent="0.25">
      <c r="A365" s="108" t="s">
        <v>886</v>
      </c>
      <c r="B365" s="129" t="s">
        <v>887</v>
      </c>
      <c r="C365" s="142" t="s">
        <v>35</v>
      </c>
      <c r="G365" s="108"/>
    </row>
    <row r="366" spans="1:7" hidden="1" x14ac:dyDescent="0.25">
      <c r="A366" s="108" t="s">
        <v>888</v>
      </c>
      <c r="B366" s="129" t="s">
        <v>889</v>
      </c>
      <c r="C366" s="142" t="s">
        <v>35</v>
      </c>
      <c r="G366" s="108"/>
    </row>
    <row r="367" spans="1:7" hidden="1" x14ac:dyDescent="0.25">
      <c r="A367" s="108" t="s">
        <v>890</v>
      </c>
      <c r="B367" s="129" t="s">
        <v>891</v>
      </c>
      <c r="C367" s="142" t="s">
        <v>35</v>
      </c>
      <c r="G367" s="108"/>
    </row>
    <row r="368" spans="1:7" hidden="1" x14ac:dyDescent="0.25">
      <c r="A368" s="108" t="s">
        <v>892</v>
      </c>
      <c r="B368" s="129" t="s">
        <v>893</v>
      </c>
      <c r="C368" s="142" t="s">
        <v>35</v>
      </c>
      <c r="G368" s="108"/>
    </row>
    <row r="369" spans="1:7" hidden="1" x14ac:dyDescent="0.25">
      <c r="A369" s="108" t="s">
        <v>894</v>
      </c>
      <c r="B369" s="129" t="s">
        <v>895</v>
      </c>
      <c r="C369" s="142" t="s">
        <v>35</v>
      </c>
      <c r="G369" s="108"/>
    </row>
    <row r="370" spans="1:7" hidden="1" x14ac:dyDescent="0.25">
      <c r="A370" s="108" t="s">
        <v>896</v>
      </c>
      <c r="B370" s="129" t="s">
        <v>98</v>
      </c>
      <c r="C370" s="142" t="s">
        <v>35</v>
      </c>
      <c r="G370" s="108"/>
    </row>
    <row r="371" spans="1:7" hidden="1" outlineLevel="1" x14ac:dyDescent="0.25">
      <c r="A371" s="108" t="s">
        <v>897</v>
      </c>
      <c r="B371" s="125" t="s">
        <v>898</v>
      </c>
      <c r="C371" s="142"/>
      <c r="G371" s="108"/>
    </row>
    <row r="372" spans="1:7" hidden="1" outlineLevel="1" x14ac:dyDescent="0.25">
      <c r="A372" s="108" t="s">
        <v>899</v>
      </c>
      <c r="B372" s="125" t="s">
        <v>102</v>
      </c>
      <c r="C372" s="142"/>
      <c r="G372" s="108"/>
    </row>
    <row r="373" spans="1:7" hidden="1" outlineLevel="1" x14ac:dyDescent="0.25">
      <c r="A373" s="108" t="s">
        <v>900</v>
      </c>
      <c r="B373" s="125" t="s">
        <v>102</v>
      </c>
      <c r="C373" s="142"/>
      <c r="G373" s="108"/>
    </row>
    <row r="374" spans="1:7" hidden="1" outlineLevel="1" x14ac:dyDescent="0.25">
      <c r="A374" s="108" t="s">
        <v>901</v>
      </c>
      <c r="B374" s="125" t="s">
        <v>102</v>
      </c>
      <c r="C374" s="142"/>
      <c r="G374" s="108"/>
    </row>
    <row r="375" spans="1:7" hidden="1" outlineLevel="1" x14ac:dyDescent="0.25">
      <c r="A375" s="108" t="s">
        <v>902</v>
      </c>
      <c r="B375" s="125" t="s">
        <v>102</v>
      </c>
      <c r="C375" s="142"/>
      <c r="G375" s="108"/>
    </row>
    <row r="376" spans="1:7" hidden="1" outlineLevel="1" x14ac:dyDescent="0.25">
      <c r="A376" s="108" t="s">
        <v>903</v>
      </c>
      <c r="B376" s="125" t="s">
        <v>102</v>
      </c>
      <c r="C376" s="142"/>
      <c r="G376" s="108"/>
    </row>
    <row r="377" spans="1:7" hidden="1" outlineLevel="1" x14ac:dyDescent="0.25">
      <c r="A377" s="108" t="s">
        <v>904</v>
      </c>
      <c r="B377" s="125" t="s">
        <v>102</v>
      </c>
      <c r="C377" s="142"/>
      <c r="G377" s="108"/>
    </row>
    <row r="378" spans="1:7" hidden="1" outlineLevel="1" x14ac:dyDescent="0.25">
      <c r="A378" s="108" t="s">
        <v>905</v>
      </c>
      <c r="B378" s="125" t="s">
        <v>102</v>
      </c>
      <c r="C378" s="142"/>
      <c r="G378" s="108"/>
    </row>
    <row r="379" spans="1:7" hidden="1" outlineLevel="1" x14ac:dyDescent="0.25">
      <c r="A379" s="108" t="s">
        <v>906</v>
      </c>
      <c r="B379" s="125" t="s">
        <v>102</v>
      </c>
      <c r="C379" s="142"/>
      <c r="G379" s="108"/>
    </row>
    <row r="380" spans="1:7" hidden="1" outlineLevel="1" x14ac:dyDescent="0.25">
      <c r="A380" s="108" t="s">
        <v>907</v>
      </c>
      <c r="B380" s="125" t="s">
        <v>102</v>
      </c>
      <c r="C380" s="142"/>
      <c r="G380" s="108"/>
    </row>
    <row r="381" spans="1:7" hidden="1" outlineLevel="1" x14ac:dyDescent="0.25">
      <c r="A381" s="108" t="s">
        <v>908</v>
      </c>
      <c r="B381" s="125" t="s">
        <v>102</v>
      </c>
      <c r="C381" s="142"/>
      <c r="G381" s="108"/>
    </row>
    <row r="382" spans="1:7" hidden="1" outlineLevel="1" x14ac:dyDescent="0.25">
      <c r="A382" s="108" t="s">
        <v>909</v>
      </c>
      <c r="B382" s="125" t="s">
        <v>102</v>
      </c>
      <c r="C382" s="142"/>
    </row>
    <row r="383" spans="1:7" hidden="1" outlineLevel="1" x14ac:dyDescent="0.25">
      <c r="A383" s="108" t="s">
        <v>910</v>
      </c>
      <c r="B383" s="125" t="s">
        <v>102</v>
      </c>
      <c r="C383" s="142"/>
    </row>
    <row r="384" spans="1:7" hidden="1" outlineLevel="1" x14ac:dyDescent="0.25">
      <c r="A384" s="108" t="s">
        <v>911</v>
      </c>
      <c r="B384" s="125" t="s">
        <v>102</v>
      </c>
      <c r="C384" s="142"/>
    </row>
    <row r="385" spans="1:7" hidden="1" outlineLevel="1" x14ac:dyDescent="0.25">
      <c r="A385" s="108" t="s">
        <v>912</v>
      </c>
      <c r="B385" s="125" t="s">
        <v>102</v>
      </c>
      <c r="C385" s="142"/>
      <c r="D385" s="104"/>
      <c r="E385" s="104"/>
      <c r="F385" s="104"/>
      <c r="G385" s="104"/>
    </row>
    <row r="386" spans="1:7" hidden="1" outlineLevel="1" x14ac:dyDescent="0.25">
      <c r="A386" s="108" t="s">
        <v>913</v>
      </c>
      <c r="B386" s="125" t="s">
        <v>102</v>
      </c>
      <c r="C386" s="142"/>
      <c r="D386" s="104"/>
      <c r="E386" s="104"/>
      <c r="F386" s="104"/>
      <c r="G386" s="104"/>
    </row>
    <row r="387" spans="1:7" hidden="1" outlineLevel="1" x14ac:dyDescent="0.25">
      <c r="A387" s="108" t="s">
        <v>914</v>
      </c>
      <c r="B387" s="125" t="s">
        <v>102</v>
      </c>
      <c r="C387" s="142"/>
      <c r="D387" s="104"/>
      <c r="E387" s="104"/>
      <c r="F387" s="104"/>
      <c r="G387" s="104"/>
    </row>
    <row r="388" spans="1:7" hidden="1"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915</v>
      </c>
      <c r="B1" s="147"/>
      <c r="C1" s="23"/>
      <c r="D1" s="23"/>
      <c r="E1" s="23"/>
      <c r="F1" s="155" t="s">
        <v>1713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1" t="s">
        <v>35</v>
      </c>
      <c r="E10" s="42"/>
      <c r="F10" s="42"/>
      <c r="H10"/>
      <c r="I10" s="42"/>
      <c r="L10" s="42"/>
      <c r="M10" s="42"/>
    </row>
    <row r="11" spans="1:14" outlineLevel="1" x14ac:dyDescent="0.25">
      <c r="A11" s="25" t="s">
        <v>921</v>
      </c>
      <c r="B11" s="54" t="s">
        <v>509</v>
      </c>
      <c r="C11" s="151"/>
      <c r="E11" s="42"/>
      <c r="F11" s="42"/>
      <c r="H11"/>
      <c r="I11" s="42"/>
      <c r="L11" s="42"/>
      <c r="M11" s="42"/>
    </row>
    <row r="12" spans="1:14" outlineLevel="1" x14ac:dyDescent="0.25">
      <c r="A12" s="25" t="s">
        <v>922</v>
      </c>
      <c r="B12" s="54" t="s">
        <v>511</v>
      </c>
      <c r="C12" s="151"/>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50" t="s">
        <v>35</v>
      </c>
      <c r="D22" s="151" t="s">
        <v>35</v>
      </c>
      <c r="E22" s="42"/>
      <c r="F22" s="159" t="str">
        <f>IF($C$37=0,"",IF(C22="[for completion]","",C22/$C$37))</f>
        <v/>
      </c>
      <c r="G22" s="159" t="str">
        <f>IF($D$37=0,"",IF(D22="[for completion]","",D22/$D$37))</f>
        <v/>
      </c>
      <c r="H22"/>
      <c r="I22" s="42"/>
      <c r="L22" s="42"/>
      <c r="M22" s="51"/>
      <c r="N22" s="51"/>
    </row>
    <row r="23" spans="1:14" x14ac:dyDescent="0.25">
      <c r="A23" s="25" t="s">
        <v>935</v>
      </c>
      <c r="B23" s="42" t="s">
        <v>609</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936</v>
      </c>
      <c r="B24" s="42" t="s">
        <v>609</v>
      </c>
      <c r="C24" s="150" t="s">
        <v>35</v>
      </c>
      <c r="D24" s="151" t="s">
        <v>35</v>
      </c>
      <c r="F24" s="159" t="str">
        <f t="shared" si="0"/>
        <v/>
      </c>
      <c r="G24" s="159" t="str">
        <f t="shared" si="1"/>
        <v/>
      </c>
      <c r="H24"/>
      <c r="I24" s="42"/>
      <c r="M24" s="51"/>
      <c r="N24" s="51"/>
    </row>
    <row r="25" spans="1:14" x14ac:dyDescent="0.25">
      <c r="A25" s="25" t="s">
        <v>937</v>
      </c>
      <c r="B25" s="42" t="s">
        <v>609</v>
      </c>
      <c r="C25" s="150" t="s">
        <v>35</v>
      </c>
      <c r="D25" s="151" t="s">
        <v>35</v>
      </c>
      <c r="E25" s="62"/>
      <c r="F25" s="159" t="str">
        <f t="shared" si="0"/>
        <v/>
      </c>
      <c r="G25" s="159" t="str">
        <f t="shared" si="1"/>
        <v/>
      </c>
      <c r="H25"/>
      <c r="I25" s="42"/>
      <c r="L25" s="62"/>
      <c r="M25" s="51"/>
      <c r="N25" s="51"/>
    </row>
    <row r="26" spans="1:14" x14ac:dyDescent="0.25">
      <c r="A26" s="25" t="s">
        <v>938</v>
      </c>
      <c r="B26" s="42" t="s">
        <v>609</v>
      </c>
      <c r="C26" s="150" t="s">
        <v>35</v>
      </c>
      <c r="D26" s="151" t="s">
        <v>35</v>
      </c>
      <c r="E26" s="62"/>
      <c r="F26" s="159" t="str">
        <f t="shared" si="0"/>
        <v/>
      </c>
      <c r="G26" s="159" t="str">
        <f t="shared" si="1"/>
        <v/>
      </c>
      <c r="H26"/>
      <c r="I26" s="42"/>
      <c r="L26" s="62"/>
      <c r="M26" s="51"/>
      <c r="N26" s="51"/>
    </row>
    <row r="27" spans="1:14" x14ac:dyDescent="0.25">
      <c r="A27" s="25" t="s">
        <v>939</v>
      </c>
      <c r="B27" s="42" t="s">
        <v>609</v>
      </c>
      <c r="C27" s="150" t="s">
        <v>35</v>
      </c>
      <c r="D27" s="151" t="s">
        <v>35</v>
      </c>
      <c r="E27" s="62"/>
      <c r="F27" s="159" t="str">
        <f t="shared" si="0"/>
        <v/>
      </c>
      <c r="G27" s="159" t="str">
        <f t="shared" si="1"/>
        <v/>
      </c>
      <c r="H27"/>
      <c r="I27" s="42"/>
      <c r="L27" s="62"/>
      <c r="M27" s="51"/>
      <c r="N27" s="51"/>
    </row>
    <row r="28" spans="1:14" x14ac:dyDescent="0.25">
      <c r="A28" s="25" t="s">
        <v>940</v>
      </c>
      <c r="B28" s="42" t="s">
        <v>609</v>
      </c>
      <c r="C28" s="150" t="s">
        <v>35</v>
      </c>
      <c r="D28" s="151" t="s">
        <v>35</v>
      </c>
      <c r="E28" s="62"/>
      <c r="F28" s="159" t="str">
        <f t="shared" si="0"/>
        <v/>
      </c>
      <c r="G28" s="159" t="str">
        <f t="shared" si="1"/>
        <v/>
      </c>
      <c r="H28"/>
      <c r="I28" s="42"/>
      <c r="L28" s="62"/>
      <c r="M28" s="51"/>
      <c r="N28" s="51"/>
    </row>
    <row r="29" spans="1:14" x14ac:dyDescent="0.25">
      <c r="A29" s="25" t="s">
        <v>941</v>
      </c>
      <c r="B29" s="42" t="s">
        <v>609</v>
      </c>
      <c r="C29" s="150" t="s">
        <v>35</v>
      </c>
      <c r="D29" s="151" t="s">
        <v>35</v>
      </c>
      <c r="E29" s="62"/>
      <c r="F29" s="159" t="str">
        <f t="shared" si="0"/>
        <v/>
      </c>
      <c r="G29" s="159" t="str">
        <f t="shared" si="1"/>
        <v/>
      </c>
      <c r="H29"/>
      <c r="I29" s="42"/>
      <c r="L29" s="62"/>
      <c r="M29" s="51"/>
      <c r="N29" s="51"/>
    </row>
    <row r="30" spans="1:14" x14ac:dyDescent="0.25">
      <c r="A30" s="25" t="s">
        <v>942</v>
      </c>
      <c r="B30" s="42" t="s">
        <v>609</v>
      </c>
      <c r="C30" s="150" t="s">
        <v>35</v>
      </c>
      <c r="D30" s="151" t="s">
        <v>35</v>
      </c>
      <c r="E30" s="62"/>
      <c r="F30" s="159" t="str">
        <f t="shared" si="0"/>
        <v/>
      </c>
      <c r="G30" s="159" t="str">
        <f t="shared" si="1"/>
        <v/>
      </c>
      <c r="H30"/>
      <c r="I30" s="42"/>
      <c r="L30" s="62"/>
      <c r="M30" s="51"/>
      <c r="N30" s="51"/>
    </row>
    <row r="31" spans="1:14" x14ac:dyDescent="0.25">
      <c r="A31" s="25" t="s">
        <v>943</v>
      </c>
      <c r="B31" s="42" t="s">
        <v>609</v>
      </c>
      <c r="C31" s="150" t="s">
        <v>35</v>
      </c>
      <c r="D31" s="151" t="s">
        <v>35</v>
      </c>
      <c r="E31" s="62"/>
      <c r="F31" s="159" t="str">
        <f t="shared" si="0"/>
        <v/>
      </c>
      <c r="G31" s="159" t="str">
        <f t="shared" si="1"/>
        <v/>
      </c>
      <c r="H31"/>
      <c r="I31" s="42"/>
      <c r="L31" s="62"/>
      <c r="M31" s="51"/>
      <c r="N31" s="51"/>
    </row>
    <row r="32" spans="1:14" x14ac:dyDescent="0.25">
      <c r="A32" s="25" t="s">
        <v>944</v>
      </c>
      <c r="B32" s="42" t="s">
        <v>609</v>
      </c>
      <c r="C32" s="150" t="s">
        <v>35</v>
      </c>
      <c r="D32" s="151" t="s">
        <v>35</v>
      </c>
      <c r="E32" s="62"/>
      <c r="F32" s="159" t="str">
        <f t="shared" si="0"/>
        <v/>
      </c>
      <c r="G32" s="159" t="str">
        <f t="shared" si="1"/>
        <v/>
      </c>
      <c r="H32"/>
      <c r="I32" s="42"/>
      <c r="L32" s="62"/>
      <c r="M32" s="51"/>
      <c r="N32" s="51"/>
    </row>
    <row r="33" spans="1:14" x14ac:dyDescent="0.25">
      <c r="A33" s="25" t="s">
        <v>945</v>
      </c>
      <c r="B33" s="42" t="s">
        <v>609</v>
      </c>
      <c r="C33" s="150" t="s">
        <v>35</v>
      </c>
      <c r="D33" s="151" t="s">
        <v>35</v>
      </c>
      <c r="E33" s="62"/>
      <c r="F33" s="159" t="str">
        <f t="shared" si="0"/>
        <v/>
      </c>
      <c r="G33" s="159" t="str">
        <f t="shared" si="1"/>
        <v/>
      </c>
      <c r="H33"/>
      <c r="I33" s="42"/>
      <c r="L33" s="62"/>
      <c r="M33" s="51"/>
      <c r="N33" s="51"/>
    </row>
    <row r="34" spans="1:14" x14ac:dyDescent="0.25">
      <c r="A34" s="25" t="s">
        <v>946</v>
      </c>
      <c r="B34" s="42" t="s">
        <v>609</v>
      </c>
      <c r="C34" s="150" t="s">
        <v>35</v>
      </c>
      <c r="D34" s="151" t="s">
        <v>35</v>
      </c>
      <c r="E34" s="62"/>
      <c r="F34" s="159" t="str">
        <f t="shared" si="0"/>
        <v/>
      </c>
      <c r="G34" s="159" t="str">
        <f t="shared" si="1"/>
        <v/>
      </c>
      <c r="H34"/>
      <c r="I34" s="42"/>
      <c r="L34" s="62"/>
      <c r="M34" s="51"/>
      <c r="N34" s="51"/>
    </row>
    <row r="35" spans="1:14" x14ac:dyDescent="0.25">
      <c r="A35" s="25" t="s">
        <v>947</v>
      </c>
      <c r="B35" s="42" t="s">
        <v>609</v>
      </c>
      <c r="C35" s="150" t="s">
        <v>35</v>
      </c>
      <c r="D35" s="151" t="s">
        <v>35</v>
      </c>
      <c r="E35" s="62"/>
      <c r="F35" s="159" t="str">
        <f t="shared" si="0"/>
        <v/>
      </c>
      <c r="G35" s="159" t="str">
        <f t="shared" si="1"/>
        <v/>
      </c>
      <c r="H35"/>
      <c r="I35" s="42"/>
      <c r="L35" s="62"/>
      <c r="M35" s="51"/>
      <c r="N35" s="51"/>
    </row>
    <row r="36" spans="1:14" x14ac:dyDescent="0.25">
      <c r="A36" s="25" t="s">
        <v>948</v>
      </c>
      <c r="B36" s="42" t="s">
        <v>609</v>
      </c>
      <c r="C36" s="150" t="s">
        <v>35</v>
      </c>
      <c r="D36" s="151" t="s">
        <v>35</v>
      </c>
      <c r="E36" s="62"/>
      <c r="F36" s="159" t="str">
        <f t="shared" si="0"/>
        <v/>
      </c>
      <c r="G36" s="159" t="str">
        <f t="shared" si="1"/>
        <v/>
      </c>
      <c r="H36"/>
      <c r="I36" s="42"/>
      <c r="L36" s="62"/>
      <c r="M36" s="51"/>
      <c r="N36" s="51"/>
    </row>
    <row r="37" spans="1:14" x14ac:dyDescent="0.25">
      <c r="A37" s="25" t="s">
        <v>949</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150" t="s">
        <v>35</v>
      </c>
      <c r="E39" s="77"/>
      <c r="F39" s="159" t="str">
        <f>IF($C$42=0,"",IF(C39="[for completion]","",C39/$C$42))</f>
        <v/>
      </c>
      <c r="G39" s="50"/>
      <c r="H39"/>
      <c r="I39" s="42"/>
      <c r="L39" s="77"/>
      <c r="M39" s="51"/>
      <c r="N39" s="50"/>
    </row>
    <row r="40" spans="1:14" x14ac:dyDescent="0.25">
      <c r="A40" s="25" t="s">
        <v>953</v>
      </c>
      <c r="B40" s="42" t="s">
        <v>954</v>
      </c>
      <c r="C40" s="150" t="s">
        <v>35</v>
      </c>
      <c r="E40" s="77"/>
      <c r="F40" s="159" t="str">
        <f>IF($C$42=0,"",IF(C40="[for completion]","",C40/$C$42))</f>
        <v/>
      </c>
      <c r="G40" s="50"/>
      <c r="H40"/>
      <c r="I40" s="42"/>
      <c r="L40" s="77"/>
      <c r="M40" s="51"/>
      <c r="N40" s="50"/>
    </row>
    <row r="41" spans="1:14" x14ac:dyDescent="0.25">
      <c r="A41" s="25" t="s">
        <v>955</v>
      </c>
      <c r="B41" s="42" t="s">
        <v>98</v>
      </c>
      <c r="C41" s="150" t="s">
        <v>35</v>
      </c>
      <c r="E41" s="62"/>
      <c r="F41" s="159" t="str">
        <f>IF($C$42=0,"",IF(C41="[for completion]","",C41/$C$42))</f>
        <v/>
      </c>
      <c r="G41" s="50"/>
      <c r="H41"/>
      <c r="I41" s="42"/>
      <c r="L41" s="62"/>
      <c r="M41" s="51"/>
      <c r="N41" s="50"/>
    </row>
    <row r="42" spans="1:14" x14ac:dyDescent="0.25">
      <c r="A42" s="25" t="s">
        <v>956</v>
      </c>
      <c r="B42" s="52" t="s">
        <v>100</v>
      </c>
      <c r="C42" s="152">
        <f>SUM(C39:C41)</f>
        <v>0</v>
      </c>
      <c r="D42" s="42"/>
      <c r="E42" s="62"/>
      <c r="F42" s="160">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4">
        <f>SUM(C50:C77)</f>
        <v>0</v>
      </c>
      <c r="G49" s="25"/>
      <c r="H49"/>
      <c r="I49" s="31"/>
      <c r="N49" s="25"/>
    </row>
    <row r="50" spans="1:14" x14ac:dyDescent="0.25">
      <c r="A50" s="25" t="s">
        <v>963</v>
      </c>
      <c r="B50" s="25" t="s">
        <v>529</v>
      </c>
      <c r="C50" s="144" t="s">
        <v>35</v>
      </c>
      <c r="G50" s="25"/>
      <c r="H50"/>
      <c r="N50" s="25"/>
    </row>
    <row r="51" spans="1:14" x14ac:dyDescent="0.25">
      <c r="A51" s="25" t="s">
        <v>964</v>
      </c>
      <c r="B51" s="25" t="s">
        <v>531</v>
      </c>
      <c r="C51" s="144" t="s">
        <v>35</v>
      </c>
      <c r="G51" s="25"/>
      <c r="H51"/>
      <c r="N51" s="25"/>
    </row>
    <row r="52" spans="1:14" x14ac:dyDescent="0.25">
      <c r="A52" s="25" t="s">
        <v>965</v>
      </c>
      <c r="B52" s="25" t="s">
        <v>533</v>
      </c>
      <c r="C52" s="144" t="s">
        <v>35</v>
      </c>
      <c r="G52" s="25"/>
      <c r="H52"/>
      <c r="N52" s="25"/>
    </row>
    <row r="53" spans="1:14" x14ac:dyDescent="0.25">
      <c r="A53" s="25" t="s">
        <v>966</v>
      </c>
      <c r="B53" s="25" t="s">
        <v>535</v>
      </c>
      <c r="C53" s="144" t="s">
        <v>35</v>
      </c>
      <c r="G53" s="25"/>
      <c r="H53"/>
      <c r="N53" s="25"/>
    </row>
    <row r="54" spans="1:14" x14ac:dyDescent="0.25">
      <c r="A54" s="25" t="s">
        <v>967</v>
      </c>
      <c r="B54" s="25" t="s">
        <v>537</v>
      </c>
      <c r="C54" s="144" t="s">
        <v>35</v>
      </c>
      <c r="G54" s="25"/>
      <c r="H54"/>
      <c r="N54" s="25"/>
    </row>
    <row r="55" spans="1:14" x14ac:dyDescent="0.25">
      <c r="A55" s="25" t="s">
        <v>968</v>
      </c>
      <c r="B55" s="25" t="s">
        <v>539</v>
      </c>
      <c r="C55" s="144" t="s">
        <v>35</v>
      </c>
      <c r="G55" s="25"/>
      <c r="H55"/>
      <c r="N55" s="25"/>
    </row>
    <row r="56" spans="1:14" x14ac:dyDescent="0.25">
      <c r="A56" s="25" t="s">
        <v>969</v>
      </c>
      <c r="B56" s="25" t="s">
        <v>541</v>
      </c>
      <c r="C56" s="144" t="s">
        <v>35</v>
      </c>
      <c r="G56" s="25"/>
      <c r="H56"/>
      <c r="N56" s="25"/>
    </row>
    <row r="57" spans="1:14" x14ac:dyDescent="0.25">
      <c r="A57" s="25" t="s">
        <v>970</v>
      </c>
      <c r="B57" s="25" t="s">
        <v>543</v>
      </c>
      <c r="C57" s="144" t="s">
        <v>35</v>
      </c>
      <c r="G57" s="25"/>
      <c r="H57"/>
      <c r="N57" s="25"/>
    </row>
    <row r="58" spans="1:14" x14ac:dyDescent="0.25">
      <c r="A58" s="25" t="s">
        <v>971</v>
      </c>
      <c r="B58" s="25" t="s">
        <v>545</v>
      </c>
      <c r="C58" s="144" t="s">
        <v>35</v>
      </c>
      <c r="G58" s="25"/>
      <c r="H58"/>
      <c r="N58" s="25"/>
    </row>
    <row r="59" spans="1:14" x14ac:dyDescent="0.25">
      <c r="A59" s="25" t="s">
        <v>972</v>
      </c>
      <c r="B59" s="25" t="s">
        <v>547</v>
      </c>
      <c r="C59" s="144" t="s">
        <v>35</v>
      </c>
      <c r="G59" s="25"/>
      <c r="H59"/>
      <c r="N59" s="25"/>
    </row>
    <row r="60" spans="1:14" x14ac:dyDescent="0.25">
      <c r="A60" s="25" t="s">
        <v>973</v>
      </c>
      <c r="B60" s="25" t="s">
        <v>549</v>
      </c>
      <c r="C60" s="144" t="s">
        <v>35</v>
      </c>
      <c r="G60" s="25"/>
      <c r="H60"/>
      <c r="N60" s="25"/>
    </row>
    <row r="61" spans="1:14" x14ac:dyDescent="0.25">
      <c r="A61" s="25" t="s">
        <v>974</v>
      </c>
      <c r="B61" s="25" t="s">
        <v>551</v>
      </c>
      <c r="C61" s="144" t="s">
        <v>35</v>
      </c>
      <c r="G61" s="25"/>
      <c r="H61"/>
      <c r="N61" s="25"/>
    </row>
    <row r="62" spans="1:14" x14ac:dyDescent="0.25">
      <c r="A62" s="25" t="s">
        <v>975</v>
      </c>
      <c r="B62" s="25" t="s">
        <v>553</v>
      </c>
      <c r="C62" s="144" t="s">
        <v>35</v>
      </c>
      <c r="G62" s="25"/>
      <c r="H62"/>
      <c r="N62" s="25"/>
    </row>
    <row r="63" spans="1:14" x14ac:dyDescent="0.25">
      <c r="A63" s="25" t="s">
        <v>976</v>
      </c>
      <c r="B63" s="25" t="s">
        <v>555</v>
      </c>
      <c r="C63" s="144" t="s">
        <v>35</v>
      </c>
      <c r="G63" s="25"/>
      <c r="H63"/>
      <c r="N63" s="25"/>
    </row>
    <row r="64" spans="1:14" x14ac:dyDescent="0.25">
      <c r="A64" s="25" t="s">
        <v>977</v>
      </c>
      <c r="B64" s="25" t="s">
        <v>557</v>
      </c>
      <c r="C64" s="144" t="s">
        <v>35</v>
      </c>
      <c r="G64" s="25"/>
      <c r="H64"/>
      <c r="N64" s="25"/>
    </row>
    <row r="65" spans="1:14" x14ac:dyDescent="0.25">
      <c r="A65" s="25" t="s">
        <v>978</v>
      </c>
      <c r="B65" s="25" t="s">
        <v>3</v>
      </c>
      <c r="C65" s="144" t="s">
        <v>35</v>
      </c>
      <c r="G65" s="25"/>
      <c r="H65"/>
      <c r="N65" s="25"/>
    </row>
    <row r="66" spans="1:14" x14ac:dyDescent="0.25">
      <c r="A66" s="25" t="s">
        <v>979</v>
      </c>
      <c r="B66" s="25" t="s">
        <v>560</v>
      </c>
      <c r="C66" s="144" t="s">
        <v>35</v>
      </c>
      <c r="G66" s="25"/>
      <c r="H66"/>
      <c r="N66" s="25"/>
    </row>
    <row r="67" spans="1:14" x14ac:dyDescent="0.25">
      <c r="A67" s="25" t="s">
        <v>980</v>
      </c>
      <c r="B67" s="25" t="s">
        <v>562</v>
      </c>
      <c r="C67" s="144" t="s">
        <v>35</v>
      </c>
      <c r="G67" s="25"/>
      <c r="H67"/>
      <c r="N67" s="25"/>
    </row>
    <row r="68" spans="1:14" x14ac:dyDescent="0.25">
      <c r="A68" s="25" t="s">
        <v>981</v>
      </c>
      <c r="B68" s="25" t="s">
        <v>564</v>
      </c>
      <c r="C68" s="144" t="s">
        <v>35</v>
      </c>
      <c r="G68" s="25"/>
      <c r="H68"/>
      <c r="N68" s="25"/>
    </row>
    <row r="69" spans="1:14" x14ac:dyDescent="0.25">
      <c r="A69" s="25" t="s">
        <v>982</v>
      </c>
      <c r="B69" s="25" t="s">
        <v>566</v>
      </c>
      <c r="C69" s="144" t="s">
        <v>35</v>
      </c>
      <c r="G69" s="25"/>
      <c r="H69"/>
      <c r="N69" s="25"/>
    </row>
    <row r="70" spans="1:14" x14ac:dyDescent="0.25">
      <c r="A70" s="25" t="s">
        <v>983</v>
      </c>
      <c r="B70" s="25" t="s">
        <v>568</v>
      </c>
      <c r="C70" s="144" t="s">
        <v>35</v>
      </c>
      <c r="G70" s="25"/>
      <c r="H70"/>
      <c r="N70" s="25"/>
    </row>
    <row r="71" spans="1:14" x14ac:dyDescent="0.25">
      <c r="A71" s="25" t="s">
        <v>984</v>
      </c>
      <c r="B71" s="25" t="s">
        <v>570</v>
      </c>
      <c r="C71" s="144" t="s">
        <v>35</v>
      </c>
      <c r="G71" s="25"/>
      <c r="H71"/>
      <c r="N71" s="25"/>
    </row>
    <row r="72" spans="1:14" x14ac:dyDescent="0.25">
      <c r="A72" s="25" t="s">
        <v>985</v>
      </c>
      <c r="B72" s="25" t="s">
        <v>572</v>
      </c>
      <c r="C72" s="144" t="s">
        <v>35</v>
      </c>
      <c r="G72" s="25"/>
      <c r="H72"/>
      <c r="N72" s="25"/>
    </row>
    <row r="73" spans="1:14" x14ac:dyDescent="0.25">
      <c r="A73" s="25" t="s">
        <v>986</v>
      </c>
      <c r="B73" s="25" t="s">
        <v>574</v>
      </c>
      <c r="C73" s="144" t="s">
        <v>35</v>
      </c>
      <c r="G73" s="25"/>
      <c r="H73"/>
      <c r="N73" s="25"/>
    </row>
    <row r="74" spans="1:14" x14ac:dyDescent="0.25">
      <c r="A74" s="25" t="s">
        <v>987</v>
      </c>
      <c r="B74" s="25" t="s">
        <v>576</v>
      </c>
      <c r="C74" s="144" t="s">
        <v>35</v>
      </c>
      <c r="G74" s="25"/>
      <c r="H74"/>
      <c r="N74" s="25"/>
    </row>
    <row r="75" spans="1:14" x14ac:dyDescent="0.25">
      <c r="A75" s="25" t="s">
        <v>988</v>
      </c>
      <c r="B75" s="25" t="s">
        <v>578</v>
      </c>
      <c r="C75" s="144" t="s">
        <v>35</v>
      </c>
      <c r="G75" s="25"/>
      <c r="H75"/>
      <c r="N75" s="25"/>
    </row>
    <row r="76" spans="1:14" x14ac:dyDescent="0.25">
      <c r="A76" s="25" t="s">
        <v>989</v>
      </c>
      <c r="B76" s="25" t="s">
        <v>6</v>
      </c>
      <c r="C76" s="144" t="s">
        <v>35</v>
      </c>
      <c r="G76" s="25"/>
      <c r="H76"/>
      <c r="N76" s="25"/>
    </row>
    <row r="77" spans="1:14" x14ac:dyDescent="0.25">
      <c r="A77" s="25" t="s">
        <v>990</v>
      </c>
      <c r="B77" s="25" t="s">
        <v>581</v>
      </c>
      <c r="C77" s="144" t="s">
        <v>35</v>
      </c>
      <c r="G77" s="25"/>
      <c r="H77"/>
      <c r="N77" s="25"/>
    </row>
    <row r="78" spans="1:14" x14ac:dyDescent="0.25">
      <c r="A78" s="25" t="s">
        <v>991</v>
      </c>
      <c r="B78" s="74" t="s">
        <v>270</v>
      </c>
      <c r="C78" s="144">
        <f>SUM(C79:C81)</f>
        <v>0</v>
      </c>
      <c r="G78" s="25"/>
      <c r="H78"/>
      <c r="I78" s="31"/>
      <c r="N78" s="25"/>
    </row>
    <row r="79" spans="1:14" x14ac:dyDescent="0.25">
      <c r="A79" s="25" t="s">
        <v>992</v>
      </c>
      <c r="B79" s="25" t="s">
        <v>584</v>
      </c>
      <c r="C79" s="144" t="s">
        <v>35</v>
      </c>
      <c r="G79" s="25"/>
      <c r="H79"/>
      <c r="N79" s="25"/>
    </row>
    <row r="80" spans="1:14" x14ac:dyDescent="0.25">
      <c r="A80" s="25" t="s">
        <v>993</v>
      </c>
      <c r="B80" s="25" t="s">
        <v>586</v>
      </c>
      <c r="C80" s="144" t="s">
        <v>35</v>
      </c>
      <c r="G80" s="25"/>
      <c r="H80"/>
      <c r="N80" s="25"/>
    </row>
    <row r="81" spans="1:14" x14ac:dyDescent="0.25">
      <c r="A81" s="25" t="s">
        <v>994</v>
      </c>
      <c r="B81" s="25" t="s">
        <v>2</v>
      </c>
      <c r="C81" s="144" t="s">
        <v>35</v>
      </c>
      <c r="G81" s="25"/>
      <c r="H81"/>
      <c r="N81" s="25"/>
    </row>
    <row r="82" spans="1:14" x14ac:dyDescent="0.25">
      <c r="A82" s="25" t="s">
        <v>995</v>
      </c>
      <c r="B82" s="74" t="s">
        <v>98</v>
      </c>
      <c r="C82" s="144">
        <f>SUM(C83:C92)</f>
        <v>0</v>
      </c>
      <c r="G82" s="25"/>
      <c r="H82"/>
      <c r="I82" s="31"/>
      <c r="N82" s="25"/>
    </row>
    <row r="83" spans="1:14" x14ac:dyDescent="0.25">
      <c r="A83" s="25" t="s">
        <v>996</v>
      </c>
      <c r="B83" s="42" t="s">
        <v>272</v>
      </c>
      <c r="C83" s="144" t="s">
        <v>35</v>
      </c>
      <c r="G83" s="25"/>
      <c r="H83"/>
      <c r="I83" s="42"/>
      <c r="N83" s="25"/>
    </row>
    <row r="84" spans="1:14" x14ac:dyDescent="0.25">
      <c r="A84" s="25" t="s">
        <v>997</v>
      </c>
      <c r="B84" s="42" t="s">
        <v>274</v>
      </c>
      <c r="C84" s="144" t="s">
        <v>35</v>
      </c>
      <c r="G84" s="25"/>
      <c r="H84"/>
      <c r="I84" s="42"/>
      <c r="N84" s="25"/>
    </row>
    <row r="85" spans="1:14" x14ac:dyDescent="0.25">
      <c r="A85" s="25" t="s">
        <v>998</v>
      </c>
      <c r="B85" s="42" t="s">
        <v>276</v>
      </c>
      <c r="C85" s="144" t="s">
        <v>35</v>
      </c>
      <c r="G85" s="25"/>
      <c r="H85"/>
      <c r="I85" s="42"/>
      <c r="N85" s="25"/>
    </row>
    <row r="86" spans="1:14" x14ac:dyDescent="0.25">
      <c r="A86" s="25" t="s">
        <v>999</v>
      </c>
      <c r="B86" s="42" t="s">
        <v>12</v>
      </c>
      <c r="C86" s="144" t="s">
        <v>35</v>
      </c>
      <c r="G86" s="25"/>
      <c r="H86"/>
      <c r="I86" s="42"/>
      <c r="N86" s="25"/>
    </row>
    <row r="87" spans="1:14" x14ac:dyDescent="0.25">
      <c r="A87" s="25" t="s">
        <v>1000</v>
      </c>
      <c r="B87" s="42" t="s">
        <v>279</v>
      </c>
      <c r="C87" s="144" t="s">
        <v>35</v>
      </c>
      <c r="G87" s="25"/>
      <c r="H87"/>
      <c r="I87" s="42"/>
      <c r="N87" s="25"/>
    </row>
    <row r="88" spans="1:14" x14ac:dyDescent="0.25">
      <c r="A88" s="25" t="s">
        <v>1001</v>
      </c>
      <c r="B88" s="42" t="s">
        <v>281</v>
      </c>
      <c r="C88" s="144" t="s">
        <v>35</v>
      </c>
      <c r="G88" s="25"/>
      <c r="H88"/>
      <c r="I88" s="42"/>
      <c r="N88" s="25"/>
    </row>
    <row r="89" spans="1:14" x14ac:dyDescent="0.25">
      <c r="A89" s="25" t="s">
        <v>1002</v>
      </c>
      <c r="B89" s="42" t="s">
        <v>283</v>
      </c>
      <c r="C89" s="144" t="s">
        <v>35</v>
      </c>
      <c r="G89" s="25"/>
      <c r="H89"/>
      <c r="I89" s="42"/>
      <c r="N89" s="25"/>
    </row>
    <row r="90" spans="1:14" x14ac:dyDescent="0.25">
      <c r="A90" s="25" t="s">
        <v>1003</v>
      </c>
      <c r="B90" s="42" t="s">
        <v>285</v>
      </c>
      <c r="C90" s="144" t="s">
        <v>35</v>
      </c>
      <c r="G90" s="25"/>
      <c r="H90"/>
      <c r="I90" s="42"/>
      <c r="N90" s="25"/>
    </row>
    <row r="91" spans="1:14" x14ac:dyDescent="0.25">
      <c r="A91" s="25" t="s">
        <v>1004</v>
      </c>
      <c r="B91" s="42" t="s">
        <v>287</v>
      </c>
      <c r="C91" s="144" t="s">
        <v>35</v>
      </c>
      <c r="G91" s="25"/>
      <c r="H91"/>
      <c r="I91" s="42"/>
      <c r="N91" s="25"/>
    </row>
    <row r="92" spans="1:14" x14ac:dyDescent="0.25">
      <c r="A92" s="25" t="s">
        <v>1005</v>
      </c>
      <c r="B92" s="42" t="s">
        <v>98</v>
      </c>
      <c r="C92" s="144" t="s">
        <v>35</v>
      </c>
      <c r="G92" s="25"/>
      <c r="H92"/>
      <c r="I92" s="42"/>
      <c r="N92" s="25"/>
    </row>
    <row r="93" spans="1:14" outlineLevel="1" x14ac:dyDescent="0.25">
      <c r="A93" s="25" t="s">
        <v>1006</v>
      </c>
      <c r="B93" s="54" t="s">
        <v>102</v>
      </c>
      <c r="C93" s="144"/>
      <c r="G93" s="25"/>
      <c r="H93"/>
      <c r="I93" s="42"/>
      <c r="N93" s="25"/>
    </row>
    <row r="94" spans="1:14" outlineLevel="1" x14ac:dyDescent="0.25">
      <c r="A94" s="25" t="s">
        <v>1007</v>
      </c>
      <c r="B94" s="54" t="s">
        <v>102</v>
      </c>
      <c r="C94" s="144"/>
      <c r="G94" s="25"/>
      <c r="H94"/>
      <c r="I94" s="42"/>
      <c r="N94" s="25"/>
    </row>
    <row r="95" spans="1:14" outlineLevel="1" x14ac:dyDescent="0.25">
      <c r="A95" s="25" t="s">
        <v>1008</v>
      </c>
      <c r="B95" s="54" t="s">
        <v>102</v>
      </c>
      <c r="C95" s="144"/>
      <c r="G95" s="25"/>
      <c r="H95"/>
      <c r="I95" s="42"/>
      <c r="N95" s="25"/>
    </row>
    <row r="96" spans="1:14" outlineLevel="1" x14ac:dyDescent="0.25">
      <c r="A96" s="25" t="s">
        <v>1009</v>
      </c>
      <c r="B96" s="54" t="s">
        <v>102</v>
      </c>
      <c r="C96" s="144"/>
      <c r="G96" s="25"/>
      <c r="H96"/>
      <c r="I96" s="42"/>
      <c r="N96" s="25"/>
    </row>
    <row r="97" spans="1:14" outlineLevel="1" x14ac:dyDescent="0.25">
      <c r="A97" s="25" t="s">
        <v>1010</v>
      </c>
      <c r="B97" s="54" t="s">
        <v>102</v>
      </c>
      <c r="C97" s="144"/>
      <c r="G97" s="25"/>
      <c r="H97"/>
      <c r="I97" s="42"/>
      <c r="N97" s="25"/>
    </row>
    <row r="98" spans="1:14" outlineLevel="1" x14ac:dyDescent="0.25">
      <c r="A98" s="25" t="s">
        <v>1011</v>
      </c>
      <c r="B98" s="54" t="s">
        <v>102</v>
      </c>
      <c r="C98" s="144"/>
      <c r="G98" s="25"/>
      <c r="H98"/>
      <c r="I98" s="42"/>
      <c r="N98" s="25"/>
    </row>
    <row r="99" spans="1:14" outlineLevel="1" x14ac:dyDescent="0.25">
      <c r="A99" s="25" t="s">
        <v>1012</v>
      </c>
      <c r="B99" s="54" t="s">
        <v>102</v>
      </c>
      <c r="C99" s="144"/>
      <c r="G99" s="25"/>
      <c r="H99"/>
      <c r="I99" s="42"/>
      <c r="N99" s="25"/>
    </row>
    <row r="100" spans="1:14" outlineLevel="1" x14ac:dyDescent="0.25">
      <c r="A100" s="25" t="s">
        <v>1013</v>
      </c>
      <c r="B100" s="54" t="s">
        <v>102</v>
      </c>
      <c r="C100" s="144"/>
      <c r="G100" s="25"/>
      <c r="H100"/>
      <c r="I100" s="42"/>
      <c r="N100" s="25"/>
    </row>
    <row r="101" spans="1:14" outlineLevel="1" x14ac:dyDescent="0.25">
      <c r="A101" s="25" t="s">
        <v>1014</v>
      </c>
      <c r="B101" s="54" t="s">
        <v>102</v>
      </c>
      <c r="C101" s="144"/>
      <c r="G101" s="25"/>
      <c r="H101"/>
      <c r="I101" s="42"/>
      <c r="N101" s="25"/>
    </row>
    <row r="102" spans="1:14" outlineLevel="1" x14ac:dyDescent="0.25">
      <c r="A102" s="25" t="s">
        <v>1015</v>
      </c>
      <c r="B102" s="54" t="s">
        <v>102</v>
      </c>
      <c r="C102" s="144"/>
      <c r="G102" s="25"/>
      <c r="H102"/>
      <c r="I102" s="42"/>
      <c r="N102" s="25"/>
    </row>
    <row r="103" spans="1:14" ht="15" customHeight="1" x14ac:dyDescent="0.25">
      <c r="A103" s="44"/>
      <c r="B103" s="158" t="s">
        <v>1708</v>
      </c>
      <c r="C103" s="145" t="s">
        <v>930</v>
      </c>
      <c r="D103" s="44"/>
      <c r="E103" s="46"/>
      <c r="F103" s="44"/>
      <c r="G103" s="47"/>
      <c r="H103"/>
      <c r="I103" s="75"/>
      <c r="J103" s="39"/>
      <c r="K103" s="39"/>
      <c r="L103" s="31"/>
      <c r="M103" s="39"/>
      <c r="N103" s="58"/>
    </row>
    <row r="104" spans="1:14" x14ac:dyDescent="0.25">
      <c r="A104" s="25" t="s">
        <v>1016</v>
      </c>
      <c r="B104" s="42" t="s">
        <v>609</v>
      </c>
      <c r="C104" s="144" t="s">
        <v>35</v>
      </c>
      <c r="G104" s="25"/>
      <c r="H104"/>
      <c r="I104" s="42"/>
      <c r="N104" s="25"/>
    </row>
    <row r="105" spans="1:14" x14ac:dyDescent="0.25">
      <c r="A105" s="25" t="s">
        <v>1017</v>
      </c>
      <c r="B105" s="42" t="s">
        <v>609</v>
      </c>
      <c r="C105" s="144" t="s">
        <v>35</v>
      </c>
      <c r="G105" s="25"/>
      <c r="H105"/>
      <c r="I105" s="42"/>
      <c r="N105" s="25"/>
    </row>
    <row r="106" spans="1:14" x14ac:dyDescent="0.25">
      <c r="A106" s="25" t="s">
        <v>1018</v>
      </c>
      <c r="B106" s="42" t="s">
        <v>609</v>
      </c>
      <c r="C106" s="144" t="s">
        <v>35</v>
      </c>
      <c r="G106" s="25"/>
      <c r="H106"/>
      <c r="I106" s="42"/>
      <c r="N106" s="25"/>
    </row>
    <row r="107" spans="1:14" x14ac:dyDescent="0.25">
      <c r="A107" s="25" t="s">
        <v>1019</v>
      </c>
      <c r="B107" s="42" t="s">
        <v>609</v>
      </c>
      <c r="C107" s="144" t="s">
        <v>35</v>
      </c>
      <c r="G107" s="25"/>
      <c r="H107"/>
      <c r="I107" s="42"/>
      <c r="N107" s="25"/>
    </row>
    <row r="108" spans="1:14" x14ac:dyDescent="0.25">
      <c r="A108" s="25" t="s">
        <v>1020</v>
      </c>
      <c r="B108" s="42" t="s">
        <v>609</v>
      </c>
      <c r="C108" s="144" t="s">
        <v>35</v>
      </c>
      <c r="G108" s="25"/>
      <c r="H108"/>
      <c r="I108" s="42"/>
      <c r="N108" s="25"/>
    </row>
    <row r="109" spans="1:14" x14ac:dyDescent="0.25">
      <c r="A109" s="25" t="s">
        <v>1021</v>
      </c>
      <c r="B109" s="42" t="s">
        <v>609</v>
      </c>
      <c r="C109" s="144" t="s">
        <v>35</v>
      </c>
      <c r="G109" s="25"/>
      <c r="H109"/>
      <c r="I109" s="42"/>
      <c r="N109" s="25"/>
    </row>
    <row r="110" spans="1:14" x14ac:dyDescent="0.25">
      <c r="A110" s="25" t="s">
        <v>1022</v>
      </c>
      <c r="B110" s="42" t="s">
        <v>609</v>
      </c>
      <c r="C110" s="144" t="s">
        <v>35</v>
      </c>
      <c r="G110" s="25"/>
      <c r="H110"/>
      <c r="I110" s="42"/>
      <c r="N110" s="25"/>
    </row>
    <row r="111" spans="1:14" x14ac:dyDescent="0.25">
      <c r="A111" s="25" t="s">
        <v>1023</v>
      </c>
      <c r="B111" s="42" t="s">
        <v>609</v>
      </c>
      <c r="C111" s="144" t="s">
        <v>35</v>
      </c>
      <c r="G111" s="25"/>
      <c r="H111"/>
      <c r="I111" s="42"/>
      <c r="N111" s="25"/>
    </row>
    <row r="112" spans="1:14" x14ac:dyDescent="0.25">
      <c r="A112" s="25" t="s">
        <v>1024</v>
      </c>
      <c r="B112" s="42" t="s">
        <v>609</v>
      </c>
      <c r="C112" s="144" t="s">
        <v>35</v>
      </c>
      <c r="G112" s="25"/>
      <c r="H112"/>
      <c r="I112" s="42"/>
      <c r="N112" s="25"/>
    </row>
    <row r="113" spans="1:14" x14ac:dyDescent="0.25">
      <c r="A113" s="25" t="s">
        <v>1025</v>
      </c>
      <c r="B113" s="42" t="s">
        <v>609</v>
      </c>
      <c r="C113" s="144" t="s">
        <v>35</v>
      </c>
      <c r="G113" s="25"/>
      <c r="H113"/>
      <c r="I113" s="42"/>
      <c r="N113" s="25"/>
    </row>
    <row r="114" spans="1:14" x14ac:dyDescent="0.25">
      <c r="A114" s="25" t="s">
        <v>1026</v>
      </c>
      <c r="B114" s="42" t="s">
        <v>609</v>
      </c>
      <c r="C114" s="144" t="s">
        <v>35</v>
      </c>
      <c r="G114" s="25"/>
      <c r="H114"/>
      <c r="I114" s="42"/>
      <c r="N114" s="25"/>
    </row>
    <row r="115" spans="1:14" x14ac:dyDescent="0.25">
      <c r="A115" s="25" t="s">
        <v>1027</v>
      </c>
      <c r="B115" s="42" t="s">
        <v>609</v>
      </c>
      <c r="C115" s="144" t="s">
        <v>35</v>
      </c>
      <c r="G115" s="25"/>
      <c r="H115"/>
      <c r="I115" s="42"/>
      <c r="N115" s="25"/>
    </row>
    <row r="116" spans="1:14" x14ac:dyDescent="0.25">
      <c r="A116" s="25" t="s">
        <v>1028</v>
      </c>
      <c r="B116" s="42" t="s">
        <v>609</v>
      </c>
      <c r="C116" s="144" t="s">
        <v>35</v>
      </c>
      <c r="G116" s="25"/>
      <c r="H116"/>
      <c r="I116" s="42"/>
      <c r="N116" s="25"/>
    </row>
    <row r="117" spans="1:14" x14ac:dyDescent="0.25">
      <c r="A117" s="25" t="s">
        <v>1029</v>
      </c>
      <c r="B117" s="42" t="s">
        <v>609</v>
      </c>
      <c r="C117" s="144" t="s">
        <v>35</v>
      </c>
      <c r="G117" s="25"/>
      <c r="H117"/>
      <c r="I117" s="42"/>
      <c r="N117" s="25"/>
    </row>
    <row r="118" spans="1:14" x14ac:dyDescent="0.25">
      <c r="A118" s="25" t="s">
        <v>1030</v>
      </c>
      <c r="B118" s="42" t="s">
        <v>609</v>
      </c>
      <c r="C118" s="144" t="s">
        <v>35</v>
      </c>
      <c r="G118" s="25"/>
      <c r="H118"/>
      <c r="I118" s="42"/>
      <c r="N118" s="25"/>
    </row>
    <row r="119" spans="1:14" x14ac:dyDescent="0.25">
      <c r="A119" s="25" t="s">
        <v>1031</v>
      </c>
      <c r="B119" s="42" t="s">
        <v>609</v>
      </c>
      <c r="C119" s="144" t="s">
        <v>35</v>
      </c>
      <c r="G119" s="25"/>
      <c r="H119"/>
      <c r="I119" s="42"/>
      <c r="N119" s="25"/>
    </row>
    <row r="120" spans="1:14" x14ac:dyDescent="0.25">
      <c r="A120" s="25" t="s">
        <v>1032</v>
      </c>
      <c r="B120" s="42" t="s">
        <v>609</v>
      </c>
      <c r="C120" s="144" t="s">
        <v>35</v>
      </c>
      <c r="G120" s="25"/>
      <c r="H120"/>
      <c r="I120" s="42"/>
      <c r="N120" s="25"/>
    </row>
    <row r="121" spans="1:14" x14ac:dyDescent="0.25">
      <c r="A121" s="25" t="s">
        <v>1033</v>
      </c>
      <c r="B121" s="42" t="s">
        <v>609</v>
      </c>
      <c r="C121" s="144" t="s">
        <v>35</v>
      </c>
      <c r="G121" s="25"/>
      <c r="H121"/>
      <c r="I121" s="42"/>
      <c r="N121" s="25"/>
    </row>
    <row r="122" spans="1:14" x14ac:dyDescent="0.25">
      <c r="A122" s="25" t="s">
        <v>1034</v>
      </c>
      <c r="B122" s="42" t="s">
        <v>609</v>
      </c>
      <c r="C122" s="144" t="s">
        <v>35</v>
      </c>
      <c r="G122" s="25"/>
      <c r="H122"/>
      <c r="I122" s="42"/>
      <c r="N122" s="25"/>
    </row>
    <row r="123" spans="1:14" x14ac:dyDescent="0.25">
      <c r="A123" s="25" t="s">
        <v>1035</v>
      </c>
      <c r="B123" s="42" t="s">
        <v>609</v>
      </c>
      <c r="C123" s="144" t="s">
        <v>35</v>
      </c>
      <c r="G123" s="25"/>
      <c r="H123"/>
      <c r="I123" s="42"/>
      <c r="N123" s="25"/>
    </row>
    <row r="124" spans="1:14" x14ac:dyDescent="0.25">
      <c r="A124" s="25" t="s">
        <v>1036</v>
      </c>
      <c r="B124" s="42" t="s">
        <v>609</v>
      </c>
      <c r="C124" s="144" t="s">
        <v>35</v>
      </c>
      <c r="G124" s="25"/>
      <c r="H124"/>
      <c r="I124" s="42"/>
      <c r="N124" s="25"/>
    </row>
    <row r="125" spans="1:14" x14ac:dyDescent="0.25">
      <c r="A125" s="25" t="s">
        <v>1037</v>
      </c>
      <c r="B125" s="42" t="s">
        <v>609</v>
      </c>
      <c r="C125" s="144" t="s">
        <v>35</v>
      </c>
      <c r="G125" s="25"/>
      <c r="H125"/>
      <c r="I125" s="42"/>
      <c r="N125" s="25"/>
    </row>
    <row r="126" spans="1:14" x14ac:dyDescent="0.25">
      <c r="A126" s="25" t="s">
        <v>1038</v>
      </c>
      <c r="B126" s="42" t="s">
        <v>609</v>
      </c>
      <c r="C126" s="144" t="s">
        <v>35</v>
      </c>
      <c r="G126" s="25"/>
      <c r="H126"/>
      <c r="I126" s="42"/>
      <c r="N126" s="25"/>
    </row>
    <row r="127" spans="1:14" x14ac:dyDescent="0.25">
      <c r="A127" s="25" t="s">
        <v>1039</v>
      </c>
      <c r="B127" s="42" t="s">
        <v>609</v>
      </c>
      <c r="C127" s="144"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44" t="s">
        <v>35</v>
      </c>
      <c r="D130"/>
      <c r="E130"/>
      <c r="F130"/>
      <c r="G130"/>
      <c r="H130"/>
      <c r="K130" s="67"/>
      <c r="L130" s="67"/>
      <c r="M130" s="67"/>
      <c r="N130" s="67"/>
    </row>
    <row r="131" spans="1:14" x14ac:dyDescent="0.25">
      <c r="A131" s="25" t="s">
        <v>1042</v>
      </c>
      <c r="B131" s="25" t="s">
        <v>644</v>
      </c>
      <c r="C131" s="144" t="s">
        <v>35</v>
      </c>
      <c r="D131"/>
      <c r="E131"/>
      <c r="F131"/>
      <c r="G131"/>
      <c r="H131"/>
      <c r="K131" s="67"/>
      <c r="L131" s="67"/>
      <c r="M131" s="67"/>
      <c r="N131" s="67"/>
    </row>
    <row r="132" spans="1:14" x14ac:dyDescent="0.25">
      <c r="A132" s="25" t="s">
        <v>1043</v>
      </c>
      <c r="B132" s="25" t="s">
        <v>98</v>
      </c>
      <c r="C132" s="144" t="s">
        <v>35</v>
      </c>
      <c r="D132"/>
      <c r="E132"/>
      <c r="F132"/>
      <c r="G132"/>
      <c r="H132"/>
      <c r="K132" s="67"/>
      <c r="L132" s="67"/>
      <c r="M132" s="67"/>
      <c r="N132" s="67"/>
    </row>
    <row r="133" spans="1:14" outlineLevel="1" x14ac:dyDescent="0.25">
      <c r="A133" s="25" t="s">
        <v>1044</v>
      </c>
      <c r="C133" s="144"/>
      <c r="D133"/>
      <c r="E133"/>
      <c r="F133"/>
      <c r="G133"/>
      <c r="H133"/>
      <c r="K133" s="67"/>
      <c r="L133" s="67"/>
      <c r="M133" s="67"/>
      <c r="N133" s="67"/>
    </row>
    <row r="134" spans="1:14" outlineLevel="1" x14ac:dyDescent="0.25">
      <c r="A134" s="25" t="s">
        <v>1045</v>
      </c>
      <c r="C134" s="144"/>
      <c r="D134"/>
      <c r="E134"/>
      <c r="F134"/>
      <c r="G134"/>
      <c r="H134"/>
      <c r="K134" s="67"/>
      <c r="L134" s="67"/>
      <c r="M134" s="67"/>
      <c r="N134" s="67"/>
    </row>
    <row r="135" spans="1:14" outlineLevel="1" x14ac:dyDescent="0.25">
      <c r="A135" s="25" t="s">
        <v>1046</v>
      </c>
      <c r="C135" s="144"/>
      <c r="D135"/>
      <c r="E135"/>
      <c r="F135"/>
      <c r="G135"/>
      <c r="H135"/>
      <c r="K135" s="67"/>
      <c r="L135" s="67"/>
      <c r="M135" s="67"/>
      <c r="N135" s="67"/>
    </row>
    <row r="136" spans="1:14" outlineLevel="1" x14ac:dyDescent="0.25">
      <c r="A136" s="25" t="s">
        <v>1047</v>
      </c>
      <c r="C136" s="144"/>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44" t="s">
        <v>35</v>
      </c>
      <c r="D138" s="77"/>
      <c r="E138" s="77"/>
      <c r="F138" s="62"/>
      <c r="G138" s="50"/>
      <c r="H138"/>
      <c r="K138" s="77"/>
      <c r="L138" s="77"/>
      <c r="M138" s="62"/>
      <c r="N138" s="50"/>
    </row>
    <row r="139" spans="1:14" x14ac:dyDescent="0.25">
      <c r="A139" s="25" t="s">
        <v>1049</v>
      </c>
      <c r="B139" s="25" t="s">
        <v>656</v>
      </c>
      <c r="C139" s="144" t="s">
        <v>35</v>
      </c>
      <c r="D139" s="77"/>
      <c r="E139" s="77"/>
      <c r="F139" s="62"/>
      <c r="G139" s="50"/>
      <c r="H139"/>
      <c r="K139" s="77"/>
      <c r="L139" s="77"/>
      <c r="M139" s="62"/>
      <c r="N139" s="50"/>
    </row>
    <row r="140" spans="1:14" x14ac:dyDescent="0.25">
      <c r="A140" s="25" t="s">
        <v>1050</v>
      </c>
      <c r="B140" s="25" t="s">
        <v>98</v>
      </c>
      <c r="C140" s="144" t="s">
        <v>35</v>
      </c>
      <c r="D140" s="77"/>
      <c r="E140" s="77"/>
      <c r="F140" s="62"/>
      <c r="G140" s="50"/>
      <c r="H140"/>
      <c r="K140" s="77"/>
      <c r="L140" s="77"/>
      <c r="M140" s="62"/>
      <c r="N140" s="50"/>
    </row>
    <row r="141" spans="1:14" outlineLevel="1" x14ac:dyDescent="0.25">
      <c r="A141" s="25" t="s">
        <v>1051</v>
      </c>
      <c r="C141" s="144"/>
      <c r="D141" s="77"/>
      <c r="E141" s="77"/>
      <c r="F141" s="62"/>
      <c r="G141" s="50"/>
      <c r="H141"/>
      <c r="K141" s="77"/>
      <c r="L141" s="77"/>
      <c r="M141" s="62"/>
      <c r="N141" s="50"/>
    </row>
    <row r="142" spans="1:14" outlineLevel="1" x14ac:dyDescent="0.25">
      <c r="A142" s="25" t="s">
        <v>1052</v>
      </c>
      <c r="C142" s="144"/>
      <c r="D142" s="77"/>
      <c r="E142" s="77"/>
      <c r="F142" s="62"/>
      <c r="G142" s="50"/>
      <c r="H142"/>
      <c r="K142" s="77"/>
      <c r="L142" s="77"/>
      <c r="M142" s="62"/>
      <c r="N142" s="50"/>
    </row>
    <row r="143" spans="1:14" outlineLevel="1" x14ac:dyDescent="0.25">
      <c r="A143" s="25" t="s">
        <v>1053</v>
      </c>
      <c r="C143" s="144"/>
      <c r="D143" s="77"/>
      <c r="E143" s="77"/>
      <c r="F143" s="62"/>
      <c r="G143" s="50"/>
      <c r="H143"/>
      <c r="K143" s="77"/>
      <c r="L143" s="77"/>
      <c r="M143" s="62"/>
      <c r="N143" s="50"/>
    </row>
    <row r="144" spans="1:14" outlineLevel="1" x14ac:dyDescent="0.25">
      <c r="A144" s="25" t="s">
        <v>1054</v>
      </c>
      <c r="C144" s="144"/>
      <c r="D144" s="77"/>
      <c r="E144" s="77"/>
      <c r="F144" s="62"/>
      <c r="G144" s="50"/>
      <c r="H144"/>
      <c r="K144" s="77"/>
      <c r="L144" s="77"/>
      <c r="M144" s="62"/>
      <c r="N144" s="50"/>
    </row>
    <row r="145" spans="1:14" outlineLevel="1" x14ac:dyDescent="0.25">
      <c r="A145" s="25" t="s">
        <v>1055</v>
      </c>
      <c r="C145" s="144"/>
      <c r="D145" s="77"/>
      <c r="E145" s="77"/>
      <c r="F145" s="62"/>
      <c r="G145" s="50"/>
      <c r="H145"/>
      <c r="K145" s="77"/>
      <c r="L145" s="77"/>
      <c r="M145" s="62"/>
      <c r="N145" s="50"/>
    </row>
    <row r="146" spans="1:14" outlineLevel="1" x14ac:dyDescent="0.25">
      <c r="A146" s="25" t="s">
        <v>1056</v>
      </c>
      <c r="C146" s="144"/>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150" t="s">
        <v>35</v>
      </c>
      <c r="D148" s="77"/>
      <c r="E148" s="77"/>
      <c r="F148" s="159" t="str">
        <f>IF($C$152=0,"",IF(C148="[for completion]","",C148/$C$152))</f>
        <v/>
      </c>
      <c r="G148" s="50"/>
      <c r="H148"/>
      <c r="I148" s="42"/>
      <c r="K148" s="77"/>
      <c r="L148" s="77"/>
      <c r="M148" s="51"/>
      <c r="N148" s="50"/>
    </row>
    <row r="149" spans="1:14" x14ac:dyDescent="0.25">
      <c r="A149" s="25" t="s">
        <v>1060</v>
      </c>
      <c r="B149" s="42" t="s">
        <v>1061</v>
      </c>
      <c r="C149" s="150" t="s">
        <v>35</v>
      </c>
      <c r="D149" s="77"/>
      <c r="E149" s="77"/>
      <c r="F149" s="159" t="str">
        <f>IF($C$152=0,"",IF(C149="[for completion]","",C149/$C$152))</f>
        <v/>
      </c>
      <c r="G149" s="50"/>
      <c r="H149"/>
      <c r="I149" s="42"/>
      <c r="K149" s="77"/>
      <c r="L149" s="77"/>
      <c r="M149" s="51"/>
      <c r="N149" s="50"/>
    </row>
    <row r="150" spans="1:14" x14ac:dyDescent="0.25">
      <c r="A150" s="25" t="s">
        <v>1062</v>
      </c>
      <c r="B150" s="42" t="s">
        <v>1063</v>
      </c>
      <c r="C150" s="150" t="s">
        <v>35</v>
      </c>
      <c r="D150" s="77"/>
      <c r="E150" s="77"/>
      <c r="F150" s="159" t="str">
        <f>IF($C$152=0,"",IF(C150="[for completion]","",C150/$C$152))</f>
        <v/>
      </c>
      <c r="G150" s="50"/>
      <c r="H150"/>
      <c r="I150" s="42"/>
      <c r="K150" s="77"/>
      <c r="L150" s="77"/>
      <c r="M150" s="51"/>
      <c r="N150" s="50"/>
    </row>
    <row r="151" spans="1:14" ht="15" customHeight="1" x14ac:dyDescent="0.25">
      <c r="A151" s="25" t="s">
        <v>1064</v>
      </c>
      <c r="B151" s="42" t="s">
        <v>1065</v>
      </c>
      <c r="C151" s="150" t="s">
        <v>35</v>
      </c>
      <c r="D151" s="77"/>
      <c r="E151" s="77"/>
      <c r="F151" s="159" t="str">
        <f>IF($C$152=0,"",IF(C151="[for completion]","",C151/$C$152))</f>
        <v/>
      </c>
      <c r="G151" s="50"/>
      <c r="H151"/>
      <c r="I151" s="42"/>
      <c r="K151" s="77"/>
      <c r="L151" s="77"/>
      <c r="M151" s="51"/>
      <c r="N151" s="50"/>
    </row>
    <row r="152" spans="1:14" ht="15" customHeight="1" x14ac:dyDescent="0.25">
      <c r="A152" s="25" t="s">
        <v>1066</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1067</v>
      </c>
      <c r="B153" s="54" t="s">
        <v>1068</v>
      </c>
      <c r="D153" s="77"/>
      <c r="E153" s="77"/>
      <c r="F153" s="159"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159" t="str">
        <f t="shared" si="2"/>
        <v/>
      </c>
      <c r="G155" s="50"/>
      <c r="H155"/>
      <c r="I155" s="42"/>
      <c r="K155" s="77"/>
      <c r="L155" s="77"/>
      <c r="M155" s="51"/>
      <c r="N155" s="50"/>
    </row>
    <row r="156" spans="1:14" ht="15" customHeight="1" outlineLevel="1" x14ac:dyDescent="0.25">
      <c r="A156" s="25" t="s">
        <v>1073</v>
      </c>
      <c r="B156" s="54" t="s">
        <v>1074</v>
      </c>
      <c r="D156" s="77"/>
      <c r="E156" s="77"/>
      <c r="F156" s="159" t="str">
        <f t="shared" si="2"/>
        <v/>
      </c>
      <c r="G156" s="50"/>
      <c r="H156"/>
      <c r="I156" s="42"/>
      <c r="K156" s="77"/>
      <c r="L156" s="77"/>
      <c r="M156" s="51"/>
      <c r="N156" s="50"/>
    </row>
    <row r="157" spans="1:14" ht="15" customHeight="1" outlineLevel="1" x14ac:dyDescent="0.25">
      <c r="A157" s="25" t="s">
        <v>1075</v>
      </c>
      <c r="B157" s="54" t="s">
        <v>1076</v>
      </c>
      <c r="D157" s="77"/>
      <c r="E157" s="77"/>
      <c r="F157" s="159" t="str">
        <f t="shared" si="2"/>
        <v/>
      </c>
      <c r="G157" s="50"/>
      <c r="H157"/>
      <c r="I157" s="42"/>
      <c r="K157" s="77"/>
      <c r="L157" s="77"/>
      <c r="M157" s="51"/>
      <c r="N157" s="50"/>
    </row>
    <row r="158" spans="1:14" ht="15" customHeight="1" outlineLevel="1" x14ac:dyDescent="0.25">
      <c r="A158" s="25" t="s">
        <v>1077</v>
      </c>
      <c r="B158" s="54" t="s">
        <v>1078</v>
      </c>
      <c r="D158" s="77"/>
      <c r="E158" s="77"/>
      <c r="F158" s="159" t="str">
        <f t="shared" si="2"/>
        <v/>
      </c>
      <c r="G158" s="50"/>
      <c r="H158"/>
      <c r="I158" s="42"/>
      <c r="K158" s="77"/>
      <c r="L158" s="77"/>
      <c r="M158" s="51"/>
      <c r="N158" s="50"/>
    </row>
    <row r="159" spans="1:14" ht="15" customHeight="1" outlineLevel="1" x14ac:dyDescent="0.25">
      <c r="A159" s="25" t="s">
        <v>1079</v>
      </c>
      <c r="B159" s="54" t="s">
        <v>1080</v>
      </c>
      <c r="D159" s="77"/>
      <c r="E159" s="77"/>
      <c r="F159" s="159"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44" t="s">
        <v>35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4" t="s">
        <v>35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1102</v>
      </c>
      <c r="B1" s="147"/>
      <c r="C1" s="23"/>
      <c r="D1" s="23"/>
      <c r="E1" s="23"/>
      <c r="F1" s="155" t="s">
        <v>1713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1" t="s">
        <v>35</v>
      </c>
    </row>
    <row r="11" spans="1:7" outlineLevel="1" x14ac:dyDescent="0.25">
      <c r="A11" s="25" t="s">
        <v>1108</v>
      </c>
      <c r="B11" s="40" t="s">
        <v>509</v>
      </c>
      <c r="C11" s="151"/>
    </row>
    <row r="12" spans="1:7" outlineLevel="1" x14ac:dyDescent="0.25">
      <c r="A12" s="25" t="s">
        <v>1109</v>
      </c>
      <c r="B12" s="40" t="s">
        <v>511</v>
      </c>
      <c r="C12" s="151"/>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4" t="s">
        <v>35</v>
      </c>
    </row>
    <row r="19" spans="1:7" outlineLevel="1" x14ac:dyDescent="0.25">
      <c r="A19" s="25" t="s">
        <v>1117</v>
      </c>
      <c r="C19" s="144"/>
    </row>
    <row r="20" spans="1:7" outlineLevel="1" x14ac:dyDescent="0.25">
      <c r="A20" s="25" t="s">
        <v>1118</v>
      </c>
      <c r="C20" s="144"/>
    </row>
    <row r="21" spans="1:7" outlineLevel="1" x14ac:dyDescent="0.25">
      <c r="A21" s="25" t="s">
        <v>1119</v>
      </c>
      <c r="C21" s="144"/>
    </row>
    <row r="22" spans="1:7" outlineLevel="1" x14ac:dyDescent="0.25">
      <c r="A22" s="25" t="s">
        <v>1120</v>
      </c>
      <c r="C22" s="144"/>
    </row>
    <row r="23" spans="1:7" outlineLevel="1" x14ac:dyDescent="0.25">
      <c r="A23" s="25" t="s">
        <v>1121</v>
      </c>
      <c r="C23" s="144"/>
    </row>
    <row r="24" spans="1:7" outlineLevel="1" x14ac:dyDescent="0.25">
      <c r="A24" s="25" t="s">
        <v>1122</v>
      </c>
      <c r="C24" s="144"/>
    </row>
    <row r="25" spans="1:7" ht="15" customHeight="1" x14ac:dyDescent="0.25">
      <c r="A25" s="44"/>
      <c r="B25" s="45" t="s">
        <v>1123</v>
      </c>
      <c r="C25" s="44" t="s">
        <v>1115</v>
      </c>
      <c r="D25" s="44"/>
      <c r="E25" s="46"/>
      <c r="F25" s="47"/>
      <c r="G25" s="47"/>
    </row>
    <row r="26" spans="1:7" x14ac:dyDescent="0.25">
      <c r="A26" s="25" t="s">
        <v>1124</v>
      </c>
      <c r="B26" s="74" t="s">
        <v>527</v>
      </c>
      <c r="C26" s="144">
        <f>SUM(C27:C54)</f>
        <v>0</v>
      </c>
      <c r="D26" s="74"/>
      <c r="F26" s="74"/>
      <c r="G26" s="25"/>
    </row>
    <row r="27" spans="1:7" x14ac:dyDescent="0.25">
      <c r="A27" s="25" t="s">
        <v>1125</v>
      </c>
      <c r="B27" s="25" t="s">
        <v>529</v>
      </c>
      <c r="C27" s="144" t="s">
        <v>35</v>
      </c>
      <c r="D27" s="74"/>
      <c r="F27" s="74"/>
      <c r="G27" s="25"/>
    </row>
    <row r="28" spans="1:7" x14ac:dyDescent="0.25">
      <c r="A28" s="25" t="s">
        <v>1126</v>
      </c>
      <c r="B28" s="25" t="s">
        <v>531</v>
      </c>
      <c r="C28" s="144" t="s">
        <v>35</v>
      </c>
      <c r="D28" s="74"/>
      <c r="F28" s="74"/>
      <c r="G28" s="25"/>
    </row>
    <row r="29" spans="1:7" x14ac:dyDescent="0.25">
      <c r="A29" s="25" t="s">
        <v>1127</v>
      </c>
      <c r="B29" s="25" t="s">
        <v>533</v>
      </c>
      <c r="C29" s="144" t="s">
        <v>35</v>
      </c>
      <c r="D29" s="74"/>
      <c r="F29" s="74"/>
      <c r="G29" s="25"/>
    </row>
    <row r="30" spans="1:7" x14ac:dyDescent="0.25">
      <c r="A30" s="25" t="s">
        <v>1128</v>
      </c>
      <c r="B30" s="25" t="s">
        <v>535</v>
      </c>
      <c r="C30" s="144" t="s">
        <v>35</v>
      </c>
      <c r="D30" s="74"/>
      <c r="F30" s="74"/>
      <c r="G30" s="25"/>
    </row>
    <row r="31" spans="1:7" x14ac:dyDescent="0.25">
      <c r="A31" s="25" t="s">
        <v>1129</v>
      </c>
      <c r="B31" s="25" t="s">
        <v>537</v>
      </c>
      <c r="C31" s="144" t="s">
        <v>35</v>
      </c>
      <c r="D31" s="74"/>
      <c r="F31" s="74"/>
      <c r="G31" s="25"/>
    </row>
    <row r="32" spans="1:7" x14ac:dyDescent="0.25">
      <c r="A32" s="25" t="s">
        <v>1130</v>
      </c>
      <c r="B32" s="25" t="s">
        <v>539</v>
      </c>
      <c r="C32" s="144" t="s">
        <v>35</v>
      </c>
      <c r="D32" s="74"/>
      <c r="F32" s="74"/>
      <c r="G32" s="25"/>
    </row>
    <row r="33" spans="1:7" x14ac:dyDescent="0.25">
      <c r="A33" s="25" t="s">
        <v>1131</v>
      </c>
      <c r="B33" s="25" t="s">
        <v>541</v>
      </c>
      <c r="C33" s="144" t="s">
        <v>35</v>
      </c>
      <c r="D33" s="74"/>
      <c r="F33" s="74"/>
      <c r="G33" s="25"/>
    </row>
    <row r="34" spans="1:7" x14ac:dyDescent="0.25">
      <c r="A34" s="25" t="s">
        <v>1132</v>
      </c>
      <c r="B34" s="25" t="s">
        <v>543</v>
      </c>
      <c r="C34" s="144" t="s">
        <v>35</v>
      </c>
      <c r="D34" s="74"/>
      <c r="F34" s="74"/>
      <c r="G34" s="25"/>
    </row>
    <row r="35" spans="1:7" x14ac:dyDescent="0.25">
      <c r="A35" s="25" t="s">
        <v>1133</v>
      </c>
      <c r="B35" s="25" t="s">
        <v>545</v>
      </c>
      <c r="C35" s="144" t="s">
        <v>35</v>
      </c>
      <c r="D35" s="74"/>
      <c r="F35" s="74"/>
      <c r="G35" s="25"/>
    </row>
    <row r="36" spans="1:7" x14ac:dyDescent="0.25">
      <c r="A36" s="25" t="s">
        <v>1134</v>
      </c>
      <c r="B36" s="25" t="s">
        <v>547</v>
      </c>
      <c r="C36" s="144" t="s">
        <v>35</v>
      </c>
      <c r="D36" s="74"/>
      <c r="F36" s="74"/>
      <c r="G36" s="25"/>
    </row>
    <row r="37" spans="1:7" x14ac:dyDescent="0.25">
      <c r="A37" s="25" t="s">
        <v>1135</v>
      </c>
      <c r="B37" s="25" t="s">
        <v>549</v>
      </c>
      <c r="C37" s="144" t="s">
        <v>35</v>
      </c>
      <c r="D37" s="74"/>
      <c r="F37" s="74"/>
      <c r="G37" s="25"/>
    </row>
    <row r="38" spans="1:7" x14ac:dyDescent="0.25">
      <c r="A38" s="25" t="s">
        <v>1136</v>
      </c>
      <c r="B38" s="25" t="s">
        <v>551</v>
      </c>
      <c r="C38" s="144" t="s">
        <v>35</v>
      </c>
      <c r="D38" s="74"/>
      <c r="F38" s="74"/>
      <c r="G38" s="25"/>
    </row>
    <row r="39" spans="1:7" x14ac:dyDescent="0.25">
      <c r="A39" s="25" t="s">
        <v>1137</v>
      </c>
      <c r="B39" s="25" t="s">
        <v>553</v>
      </c>
      <c r="C39" s="144" t="s">
        <v>35</v>
      </c>
      <c r="D39" s="74"/>
      <c r="F39" s="74"/>
      <c r="G39" s="25"/>
    </row>
    <row r="40" spans="1:7" x14ac:dyDescent="0.25">
      <c r="A40" s="25" t="s">
        <v>1138</v>
      </c>
      <c r="B40" s="25" t="s">
        <v>555</v>
      </c>
      <c r="C40" s="144" t="s">
        <v>35</v>
      </c>
      <c r="D40" s="74"/>
      <c r="F40" s="74"/>
      <c r="G40" s="25"/>
    </row>
    <row r="41" spans="1:7" x14ac:dyDescent="0.25">
      <c r="A41" s="25" t="s">
        <v>1139</v>
      </c>
      <c r="B41" s="25" t="s">
        <v>557</v>
      </c>
      <c r="C41" s="144" t="s">
        <v>35</v>
      </c>
      <c r="D41" s="74"/>
      <c r="F41" s="74"/>
      <c r="G41" s="25"/>
    </row>
    <row r="42" spans="1:7" x14ac:dyDescent="0.25">
      <c r="A42" s="25" t="s">
        <v>1140</v>
      </c>
      <c r="B42" s="25" t="s">
        <v>3</v>
      </c>
      <c r="C42" s="144" t="s">
        <v>35</v>
      </c>
      <c r="D42" s="74"/>
      <c r="F42" s="74"/>
      <c r="G42" s="25"/>
    </row>
    <row r="43" spans="1:7" x14ac:dyDescent="0.25">
      <c r="A43" s="25" t="s">
        <v>1141</v>
      </c>
      <c r="B43" s="25" t="s">
        <v>560</v>
      </c>
      <c r="C43" s="144" t="s">
        <v>35</v>
      </c>
      <c r="D43" s="74"/>
      <c r="F43" s="74"/>
      <c r="G43" s="25"/>
    </row>
    <row r="44" spans="1:7" x14ac:dyDescent="0.25">
      <c r="A44" s="25" t="s">
        <v>1142</v>
      </c>
      <c r="B44" s="25" t="s">
        <v>562</v>
      </c>
      <c r="C44" s="144" t="s">
        <v>35</v>
      </c>
      <c r="D44" s="74"/>
      <c r="F44" s="74"/>
      <c r="G44" s="25"/>
    </row>
    <row r="45" spans="1:7" x14ac:dyDescent="0.25">
      <c r="A45" s="25" t="s">
        <v>1143</v>
      </c>
      <c r="B45" s="25" t="s">
        <v>564</v>
      </c>
      <c r="C45" s="144" t="s">
        <v>35</v>
      </c>
      <c r="D45" s="74"/>
      <c r="F45" s="74"/>
      <c r="G45" s="25"/>
    </row>
    <row r="46" spans="1:7" x14ac:dyDescent="0.25">
      <c r="A46" s="25" t="s">
        <v>1144</v>
      </c>
      <c r="B46" s="25" t="s">
        <v>566</v>
      </c>
      <c r="C46" s="144" t="s">
        <v>35</v>
      </c>
      <c r="D46" s="74"/>
      <c r="F46" s="74"/>
      <c r="G46" s="25"/>
    </row>
    <row r="47" spans="1:7" x14ac:dyDescent="0.25">
      <c r="A47" s="25" t="s">
        <v>1145</v>
      </c>
      <c r="B47" s="25" t="s">
        <v>568</v>
      </c>
      <c r="C47" s="144" t="s">
        <v>35</v>
      </c>
      <c r="D47" s="74"/>
      <c r="F47" s="74"/>
      <c r="G47" s="25"/>
    </row>
    <row r="48" spans="1:7" x14ac:dyDescent="0.25">
      <c r="A48" s="25" t="s">
        <v>1146</v>
      </c>
      <c r="B48" s="25" t="s">
        <v>570</v>
      </c>
      <c r="C48" s="144" t="s">
        <v>35</v>
      </c>
      <c r="D48" s="74"/>
      <c r="F48" s="74"/>
      <c r="G48" s="25"/>
    </row>
    <row r="49" spans="1:7" x14ac:dyDescent="0.25">
      <c r="A49" s="25" t="s">
        <v>1147</v>
      </c>
      <c r="B49" s="25" t="s">
        <v>572</v>
      </c>
      <c r="C49" s="144" t="s">
        <v>35</v>
      </c>
      <c r="D49" s="74"/>
      <c r="F49" s="74"/>
      <c r="G49" s="25"/>
    </row>
    <row r="50" spans="1:7" x14ac:dyDescent="0.25">
      <c r="A50" s="25" t="s">
        <v>1148</v>
      </c>
      <c r="B50" s="25" t="s">
        <v>574</v>
      </c>
      <c r="C50" s="144" t="s">
        <v>35</v>
      </c>
      <c r="D50" s="74"/>
      <c r="F50" s="74"/>
      <c r="G50" s="25"/>
    </row>
    <row r="51" spans="1:7" x14ac:dyDescent="0.25">
      <c r="A51" s="25" t="s">
        <v>1149</v>
      </c>
      <c r="B51" s="25" t="s">
        <v>576</v>
      </c>
      <c r="C51" s="144" t="s">
        <v>35</v>
      </c>
      <c r="D51" s="74"/>
      <c r="F51" s="74"/>
      <c r="G51" s="25"/>
    </row>
    <row r="52" spans="1:7" x14ac:dyDescent="0.25">
      <c r="A52" s="25" t="s">
        <v>1150</v>
      </c>
      <c r="B52" s="25" t="s">
        <v>578</v>
      </c>
      <c r="C52" s="144" t="s">
        <v>35</v>
      </c>
      <c r="D52" s="74"/>
      <c r="F52" s="74"/>
      <c r="G52" s="25"/>
    </row>
    <row r="53" spans="1:7" x14ac:dyDescent="0.25">
      <c r="A53" s="25" t="s">
        <v>1151</v>
      </c>
      <c r="B53" s="25" t="s">
        <v>6</v>
      </c>
      <c r="C53" s="144" t="s">
        <v>35</v>
      </c>
      <c r="D53" s="74"/>
      <c r="F53" s="74"/>
      <c r="G53" s="25"/>
    </row>
    <row r="54" spans="1:7" x14ac:dyDescent="0.25">
      <c r="A54" s="25" t="s">
        <v>1152</v>
      </c>
      <c r="B54" s="25" t="s">
        <v>581</v>
      </c>
      <c r="C54" s="144" t="s">
        <v>35</v>
      </c>
      <c r="D54" s="74"/>
      <c r="F54" s="74"/>
      <c r="G54" s="25"/>
    </row>
    <row r="55" spans="1:7" x14ac:dyDescent="0.25">
      <c r="A55" s="25" t="s">
        <v>1153</v>
      </c>
      <c r="B55" s="74" t="s">
        <v>270</v>
      </c>
      <c r="C55" s="146">
        <f>SUM(C56:C58)</f>
        <v>0</v>
      </c>
      <c r="D55" s="74"/>
      <c r="F55" s="74"/>
      <c r="G55" s="25"/>
    </row>
    <row r="56" spans="1:7" x14ac:dyDescent="0.25">
      <c r="A56" s="25" t="s">
        <v>1154</v>
      </c>
      <c r="B56" s="25" t="s">
        <v>584</v>
      </c>
      <c r="C56" s="144" t="s">
        <v>35</v>
      </c>
      <c r="D56" s="74"/>
      <c r="F56" s="74"/>
      <c r="G56" s="25"/>
    </row>
    <row r="57" spans="1:7" x14ac:dyDescent="0.25">
      <c r="A57" s="25" t="s">
        <v>1155</v>
      </c>
      <c r="B57" s="25" t="s">
        <v>586</v>
      </c>
      <c r="C57" s="144" t="s">
        <v>35</v>
      </c>
      <c r="D57" s="74"/>
      <c r="F57" s="74"/>
      <c r="G57" s="25"/>
    </row>
    <row r="58" spans="1:7" x14ac:dyDescent="0.25">
      <c r="A58" s="25" t="s">
        <v>1156</v>
      </c>
      <c r="B58" s="25" t="s">
        <v>2</v>
      </c>
      <c r="C58" s="144" t="s">
        <v>35</v>
      </c>
      <c r="D58" s="74"/>
      <c r="F58" s="74"/>
      <c r="G58" s="25"/>
    </row>
    <row r="59" spans="1:7" x14ac:dyDescent="0.25">
      <c r="A59" s="25" t="s">
        <v>1157</v>
      </c>
      <c r="B59" s="74" t="s">
        <v>98</v>
      </c>
      <c r="C59" s="146">
        <f>SUM(C60:C69)</f>
        <v>0</v>
      </c>
      <c r="D59" s="74"/>
      <c r="F59" s="74"/>
      <c r="G59" s="25"/>
    </row>
    <row r="60" spans="1:7" x14ac:dyDescent="0.25">
      <c r="A60" s="25" t="s">
        <v>1158</v>
      </c>
      <c r="B60" s="42" t="s">
        <v>272</v>
      </c>
      <c r="C60" s="144" t="s">
        <v>35</v>
      </c>
      <c r="D60" s="74"/>
      <c r="F60" s="74"/>
      <c r="G60" s="25"/>
    </row>
    <row r="61" spans="1:7" x14ac:dyDescent="0.25">
      <c r="A61" s="25" t="s">
        <v>1159</v>
      </c>
      <c r="B61" s="42" t="s">
        <v>274</v>
      </c>
      <c r="C61" s="144" t="s">
        <v>35</v>
      </c>
      <c r="D61" s="74"/>
      <c r="F61" s="74"/>
      <c r="G61" s="25"/>
    </row>
    <row r="62" spans="1:7" x14ac:dyDescent="0.25">
      <c r="A62" s="25" t="s">
        <v>1160</v>
      </c>
      <c r="B62" s="42" t="s">
        <v>276</v>
      </c>
      <c r="C62" s="144" t="s">
        <v>35</v>
      </c>
      <c r="D62" s="74"/>
      <c r="F62" s="74"/>
      <c r="G62" s="25"/>
    </row>
    <row r="63" spans="1:7" x14ac:dyDescent="0.25">
      <c r="A63" s="25" t="s">
        <v>1161</v>
      </c>
      <c r="B63" s="42" t="s">
        <v>12</v>
      </c>
      <c r="C63" s="144" t="s">
        <v>35</v>
      </c>
      <c r="D63" s="74"/>
      <c r="F63" s="74"/>
      <c r="G63" s="25"/>
    </row>
    <row r="64" spans="1:7" x14ac:dyDescent="0.25">
      <c r="A64" s="25" t="s">
        <v>1162</v>
      </c>
      <c r="B64" s="42" t="s">
        <v>279</v>
      </c>
      <c r="C64" s="144" t="s">
        <v>35</v>
      </c>
      <c r="D64" s="74"/>
      <c r="F64" s="74"/>
      <c r="G64" s="25"/>
    </row>
    <row r="65" spans="1:7" x14ac:dyDescent="0.25">
      <c r="A65" s="25" t="s">
        <v>1163</v>
      </c>
      <c r="B65" s="42" t="s">
        <v>281</v>
      </c>
      <c r="C65" s="144" t="s">
        <v>35</v>
      </c>
      <c r="D65" s="74"/>
      <c r="F65" s="74"/>
      <c r="G65" s="25"/>
    </row>
    <row r="66" spans="1:7" x14ac:dyDescent="0.25">
      <c r="A66" s="25" t="s">
        <v>1164</v>
      </c>
      <c r="B66" s="42" t="s">
        <v>283</v>
      </c>
      <c r="C66" s="144" t="s">
        <v>35</v>
      </c>
      <c r="D66" s="74"/>
      <c r="F66" s="74"/>
      <c r="G66" s="25"/>
    </row>
    <row r="67" spans="1:7" x14ac:dyDescent="0.25">
      <c r="A67" s="25" t="s">
        <v>1165</v>
      </c>
      <c r="B67" s="42" t="s">
        <v>285</v>
      </c>
      <c r="C67" s="144" t="s">
        <v>35</v>
      </c>
      <c r="D67" s="74"/>
      <c r="F67" s="74"/>
      <c r="G67" s="25"/>
    </row>
    <row r="68" spans="1:7" x14ac:dyDescent="0.25">
      <c r="A68" s="25" t="s">
        <v>1166</v>
      </c>
      <c r="B68" s="42" t="s">
        <v>287</v>
      </c>
      <c r="C68" s="144" t="s">
        <v>35</v>
      </c>
      <c r="D68" s="74"/>
      <c r="F68" s="74"/>
      <c r="G68" s="25"/>
    </row>
    <row r="69" spans="1:7" x14ac:dyDescent="0.25">
      <c r="A69" s="25" t="s">
        <v>1167</v>
      </c>
      <c r="B69" s="42" t="s">
        <v>98</v>
      </c>
      <c r="C69" s="144" t="s">
        <v>35</v>
      </c>
      <c r="D69" s="74"/>
      <c r="F69" s="74"/>
      <c r="G69" s="25"/>
    </row>
    <row r="70" spans="1:7" outlineLevel="1" x14ac:dyDescent="0.25">
      <c r="A70" s="25" t="s">
        <v>1168</v>
      </c>
      <c r="B70" s="54" t="s">
        <v>102</v>
      </c>
      <c r="C70" s="144"/>
      <c r="G70" s="25"/>
    </row>
    <row r="71" spans="1:7" outlineLevel="1" x14ac:dyDescent="0.25">
      <c r="A71" s="25" t="s">
        <v>1169</v>
      </c>
      <c r="B71" s="54" t="s">
        <v>102</v>
      </c>
      <c r="C71" s="144"/>
      <c r="G71" s="25"/>
    </row>
    <row r="72" spans="1:7" outlineLevel="1" x14ac:dyDescent="0.25">
      <c r="A72" s="25" t="s">
        <v>1170</v>
      </c>
      <c r="B72" s="54" t="s">
        <v>102</v>
      </c>
      <c r="C72" s="144"/>
      <c r="G72" s="25"/>
    </row>
    <row r="73" spans="1:7" outlineLevel="1" x14ac:dyDescent="0.25">
      <c r="A73" s="25" t="s">
        <v>1171</v>
      </c>
      <c r="B73" s="54" t="s">
        <v>102</v>
      </c>
      <c r="C73" s="144"/>
      <c r="G73" s="25"/>
    </row>
    <row r="74" spans="1:7" outlineLevel="1" x14ac:dyDescent="0.25">
      <c r="A74" s="25" t="s">
        <v>1172</v>
      </c>
      <c r="B74" s="54" t="s">
        <v>102</v>
      </c>
      <c r="C74" s="144"/>
      <c r="G74" s="25"/>
    </row>
    <row r="75" spans="1:7" outlineLevel="1" x14ac:dyDescent="0.25">
      <c r="A75" s="25" t="s">
        <v>1173</v>
      </c>
      <c r="B75" s="54" t="s">
        <v>102</v>
      </c>
      <c r="C75" s="144"/>
      <c r="G75" s="25"/>
    </row>
    <row r="76" spans="1:7" outlineLevel="1" x14ac:dyDescent="0.25">
      <c r="A76" s="25" t="s">
        <v>1174</v>
      </c>
      <c r="B76" s="54" t="s">
        <v>102</v>
      </c>
      <c r="C76" s="144"/>
      <c r="G76" s="25"/>
    </row>
    <row r="77" spans="1:7" outlineLevel="1" x14ac:dyDescent="0.25">
      <c r="A77" s="25" t="s">
        <v>1175</v>
      </c>
      <c r="B77" s="54" t="s">
        <v>102</v>
      </c>
      <c r="C77" s="144"/>
      <c r="G77" s="25"/>
    </row>
    <row r="78" spans="1:7" outlineLevel="1" x14ac:dyDescent="0.25">
      <c r="A78" s="25" t="s">
        <v>1176</v>
      </c>
      <c r="B78" s="54" t="s">
        <v>102</v>
      </c>
      <c r="C78" s="144"/>
      <c r="G78" s="25"/>
    </row>
    <row r="79" spans="1:7" outlineLevel="1" x14ac:dyDescent="0.25">
      <c r="A79" s="25" t="s">
        <v>1177</v>
      </c>
      <c r="B79" s="54" t="s">
        <v>102</v>
      </c>
      <c r="C79" s="144"/>
      <c r="G79" s="25"/>
    </row>
    <row r="80" spans="1:7" ht="15" customHeight="1" x14ac:dyDescent="0.25">
      <c r="A80" s="44"/>
      <c r="B80" s="45" t="s">
        <v>1178</v>
      </c>
      <c r="C80" s="44" t="s">
        <v>1115</v>
      </c>
      <c r="D80" s="44"/>
      <c r="E80" s="46"/>
      <c r="F80" s="47"/>
      <c r="G80" s="47"/>
    </row>
    <row r="81" spans="1:7" x14ac:dyDescent="0.25">
      <c r="A81" s="25" t="s">
        <v>1179</v>
      </c>
      <c r="B81" s="25" t="s">
        <v>642</v>
      </c>
      <c r="C81" s="144" t="s">
        <v>35</v>
      </c>
      <c r="E81" s="23"/>
    </row>
    <row r="82" spans="1:7" x14ac:dyDescent="0.25">
      <c r="A82" s="25" t="s">
        <v>1180</v>
      </c>
      <c r="B82" s="25" t="s">
        <v>644</v>
      </c>
      <c r="C82" s="144" t="s">
        <v>35</v>
      </c>
      <c r="E82" s="23"/>
    </row>
    <row r="83" spans="1:7" x14ac:dyDescent="0.25">
      <c r="A83" s="25" t="s">
        <v>1181</v>
      </c>
      <c r="B83" s="25" t="s">
        <v>98</v>
      </c>
      <c r="C83" s="144" t="s">
        <v>35</v>
      </c>
      <c r="E83" s="23"/>
    </row>
    <row r="84" spans="1:7" outlineLevel="1" x14ac:dyDescent="0.25">
      <c r="A84" s="25" t="s">
        <v>1182</v>
      </c>
      <c r="C84" s="144"/>
      <c r="E84" s="23"/>
    </row>
    <row r="85" spans="1:7" outlineLevel="1" x14ac:dyDescent="0.25">
      <c r="A85" s="25" t="s">
        <v>1183</v>
      </c>
      <c r="C85" s="144"/>
      <c r="E85" s="23"/>
    </row>
    <row r="86" spans="1:7" outlineLevel="1" x14ac:dyDescent="0.25">
      <c r="A86" s="25" t="s">
        <v>1184</v>
      </c>
      <c r="C86" s="144"/>
      <c r="E86" s="23"/>
    </row>
    <row r="87" spans="1:7" outlineLevel="1" x14ac:dyDescent="0.25">
      <c r="A87" s="25" t="s">
        <v>1185</v>
      </c>
      <c r="C87" s="144"/>
      <c r="E87" s="23"/>
    </row>
    <row r="88" spans="1:7" outlineLevel="1" x14ac:dyDescent="0.25">
      <c r="A88" s="25" t="s">
        <v>1186</v>
      </c>
      <c r="C88" s="144"/>
      <c r="E88" s="23"/>
    </row>
    <row r="89" spans="1:7" outlineLevel="1" x14ac:dyDescent="0.25">
      <c r="A89" s="25" t="s">
        <v>1187</v>
      </c>
      <c r="C89" s="144"/>
      <c r="E89" s="23"/>
    </row>
    <row r="90" spans="1:7" ht="15" customHeight="1" x14ac:dyDescent="0.25">
      <c r="A90" s="44"/>
      <c r="B90" s="45" t="s">
        <v>1188</v>
      </c>
      <c r="C90" s="44" t="s">
        <v>1115</v>
      </c>
      <c r="D90" s="44"/>
      <c r="E90" s="46"/>
      <c r="F90" s="47"/>
      <c r="G90" s="47"/>
    </row>
    <row r="91" spans="1:7" x14ac:dyDescent="0.25">
      <c r="A91" s="25" t="s">
        <v>1189</v>
      </c>
      <c r="B91" s="25" t="s">
        <v>654</v>
      </c>
      <c r="C91" s="144" t="s">
        <v>35</v>
      </c>
      <c r="E91" s="23"/>
    </row>
    <row r="92" spans="1:7" x14ac:dyDescent="0.25">
      <c r="A92" s="25" t="s">
        <v>1190</v>
      </c>
      <c r="B92" s="25" t="s">
        <v>656</v>
      </c>
      <c r="C92" s="144" t="s">
        <v>35</v>
      </c>
      <c r="E92" s="23"/>
    </row>
    <row r="93" spans="1:7" x14ac:dyDescent="0.25">
      <c r="A93" s="25" t="s">
        <v>1191</v>
      </c>
      <c r="B93" s="25" t="s">
        <v>98</v>
      </c>
      <c r="C93" s="144" t="s">
        <v>35</v>
      </c>
      <c r="E93" s="23"/>
    </row>
    <row r="94" spans="1:7" outlineLevel="1" x14ac:dyDescent="0.25">
      <c r="A94" s="25" t="s">
        <v>1192</v>
      </c>
      <c r="C94" s="144"/>
      <c r="E94" s="23"/>
    </row>
    <row r="95" spans="1:7" outlineLevel="1" x14ac:dyDescent="0.25">
      <c r="A95" s="25" t="s">
        <v>1193</v>
      </c>
      <c r="C95" s="144"/>
      <c r="E95" s="23"/>
    </row>
    <row r="96" spans="1:7" outlineLevel="1" x14ac:dyDescent="0.25">
      <c r="A96" s="25" t="s">
        <v>1194</v>
      </c>
      <c r="C96" s="144"/>
      <c r="E96" s="23"/>
    </row>
    <row r="97" spans="1:7" outlineLevel="1" x14ac:dyDescent="0.25">
      <c r="A97" s="25" t="s">
        <v>1195</v>
      </c>
      <c r="C97" s="144"/>
      <c r="E97" s="23"/>
    </row>
    <row r="98" spans="1:7" outlineLevel="1" x14ac:dyDescent="0.25">
      <c r="A98" s="25" t="s">
        <v>1196</v>
      </c>
      <c r="C98" s="144"/>
      <c r="E98" s="23"/>
    </row>
    <row r="99" spans="1:7" outlineLevel="1" x14ac:dyDescent="0.25">
      <c r="A99" s="25" t="s">
        <v>1197</v>
      </c>
      <c r="C99" s="144"/>
      <c r="E99" s="23"/>
    </row>
    <row r="100" spans="1:7" ht="15" customHeight="1" x14ac:dyDescent="0.25">
      <c r="A100" s="44"/>
      <c r="B100" s="45" t="s">
        <v>1198</v>
      </c>
      <c r="C100" s="44" t="s">
        <v>1115</v>
      </c>
      <c r="D100" s="44"/>
      <c r="E100" s="46"/>
      <c r="F100" s="47"/>
      <c r="G100" s="47"/>
    </row>
    <row r="101" spans="1:7" x14ac:dyDescent="0.25">
      <c r="A101" s="25" t="s">
        <v>1199</v>
      </c>
      <c r="B101" s="21" t="s">
        <v>666</v>
      </c>
      <c r="C101" s="144" t="s">
        <v>35</v>
      </c>
      <c r="E101" s="23"/>
    </row>
    <row r="102" spans="1:7" x14ac:dyDescent="0.25">
      <c r="A102" s="25" t="s">
        <v>1200</v>
      </c>
      <c r="B102" s="21" t="s">
        <v>668</v>
      </c>
      <c r="C102" s="144" t="s">
        <v>35</v>
      </c>
      <c r="E102" s="23"/>
    </row>
    <row r="103" spans="1:7" x14ac:dyDescent="0.25">
      <c r="A103" s="25" t="s">
        <v>1201</v>
      </c>
      <c r="B103" s="21" t="s">
        <v>670</v>
      </c>
      <c r="C103" s="144" t="s">
        <v>35</v>
      </c>
    </row>
    <row r="104" spans="1:7" x14ac:dyDescent="0.25">
      <c r="A104" s="25" t="s">
        <v>1202</v>
      </c>
      <c r="B104" s="21" t="s">
        <v>672</v>
      </c>
      <c r="C104" s="144" t="s">
        <v>35</v>
      </c>
    </row>
    <row r="105" spans="1:7" x14ac:dyDescent="0.25">
      <c r="A105" s="25" t="s">
        <v>1203</v>
      </c>
      <c r="B105" s="21" t="s">
        <v>674</v>
      </c>
      <c r="C105" s="144" t="s">
        <v>35</v>
      </c>
    </row>
    <row r="106" spans="1:7" outlineLevel="1" x14ac:dyDescent="0.25">
      <c r="A106" s="25" t="s">
        <v>1204</v>
      </c>
      <c r="B106" s="21"/>
      <c r="C106" s="144"/>
    </row>
    <row r="107" spans="1:7" outlineLevel="1" x14ac:dyDescent="0.25">
      <c r="A107" s="25" t="s">
        <v>1205</v>
      </c>
      <c r="B107" s="21"/>
      <c r="C107" s="144"/>
    </row>
    <row r="108" spans="1:7" outlineLevel="1" x14ac:dyDescent="0.25">
      <c r="A108" s="25" t="s">
        <v>1206</v>
      </c>
      <c r="B108" s="21"/>
      <c r="C108" s="144"/>
    </row>
    <row r="109" spans="1:7" outlineLevel="1" x14ac:dyDescent="0.25">
      <c r="A109" s="25" t="s">
        <v>1207</v>
      </c>
      <c r="B109" s="21"/>
      <c r="C109" s="144"/>
    </row>
    <row r="110" spans="1:7" ht="15" customHeight="1" x14ac:dyDescent="0.25">
      <c r="A110" s="44"/>
      <c r="B110" s="45" t="s">
        <v>1208</v>
      </c>
      <c r="C110" s="44" t="s">
        <v>1115</v>
      </c>
      <c r="D110" s="44"/>
      <c r="E110" s="46"/>
      <c r="F110" s="47"/>
      <c r="G110" s="47"/>
    </row>
    <row r="111" spans="1:7" x14ac:dyDescent="0.25">
      <c r="A111" s="25" t="s">
        <v>1209</v>
      </c>
      <c r="B111" s="25" t="s">
        <v>681</v>
      </c>
      <c r="C111" s="144" t="s">
        <v>35</v>
      </c>
      <c r="E111" s="23"/>
    </row>
    <row r="112" spans="1:7" outlineLevel="1" x14ac:dyDescent="0.25">
      <c r="A112" s="25" t="s">
        <v>1210</v>
      </c>
      <c r="C112" s="144"/>
      <c r="E112" s="23"/>
    </row>
    <row r="113" spans="1:7" outlineLevel="1" x14ac:dyDescent="0.25">
      <c r="A113" s="25" t="s">
        <v>1211</v>
      </c>
      <c r="C113" s="144"/>
      <c r="E113" s="23"/>
    </row>
    <row r="114" spans="1:7" outlineLevel="1" x14ac:dyDescent="0.25">
      <c r="A114" s="25" t="s">
        <v>1212</v>
      </c>
      <c r="C114" s="144"/>
      <c r="E114" s="23"/>
    </row>
    <row r="115" spans="1:7" outlineLevel="1" x14ac:dyDescent="0.25">
      <c r="A115" s="25" t="s">
        <v>1213</v>
      </c>
      <c r="C115" s="144"/>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0" t="s">
        <v>35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1217</v>
      </c>
      <c r="B121" s="42" t="s">
        <v>609</v>
      </c>
      <c r="C121" s="150" t="s">
        <v>35</v>
      </c>
      <c r="D121" s="151" t="s">
        <v>35</v>
      </c>
      <c r="E121" s="39"/>
      <c r="F121" s="159" t="str">
        <f t="shared" si="0"/>
        <v/>
      </c>
      <c r="G121" s="159" t="str">
        <f t="shared" si="1"/>
        <v/>
      </c>
    </row>
    <row r="122" spans="1:7" x14ac:dyDescent="0.25">
      <c r="A122" s="25" t="s">
        <v>1218</v>
      </c>
      <c r="B122" s="42" t="s">
        <v>609</v>
      </c>
      <c r="C122" s="150" t="s">
        <v>35</v>
      </c>
      <c r="D122" s="151" t="s">
        <v>35</v>
      </c>
      <c r="E122" s="39"/>
      <c r="F122" s="159" t="str">
        <f t="shared" si="0"/>
        <v/>
      </c>
      <c r="G122" s="159" t="str">
        <f t="shared" si="1"/>
        <v/>
      </c>
    </row>
    <row r="123" spans="1:7" x14ac:dyDescent="0.25">
      <c r="A123" s="25" t="s">
        <v>1219</v>
      </c>
      <c r="B123" s="42" t="s">
        <v>609</v>
      </c>
      <c r="C123" s="150" t="s">
        <v>35</v>
      </c>
      <c r="D123" s="151" t="s">
        <v>35</v>
      </c>
      <c r="E123" s="39"/>
      <c r="F123" s="159" t="str">
        <f t="shared" si="0"/>
        <v/>
      </c>
      <c r="G123" s="159" t="str">
        <f t="shared" si="1"/>
        <v/>
      </c>
    </row>
    <row r="124" spans="1:7" x14ac:dyDescent="0.25">
      <c r="A124" s="25" t="s">
        <v>1220</v>
      </c>
      <c r="B124" s="42" t="s">
        <v>609</v>
      </c>
      <c r="C124" s="150" t="s">
        <v>35</v>
      </c>
      <c r="D124" s="151" t="s">
        <v>35</v>
      </c>
      <c r="E124" s="39"/>
      <c r="F124" s="159" t="str">
        <f t="shared" si="0"/>
        <v/>
      </c>
      <c r="G124" s="159" t="str">
        <f t="shared" si="1"/>
        <v/>
      </c>
    </row>
    <row r="125" spans="1:7" x14ac:dyDescent="0.25">
      <c r="A125" s="25" t="s">
        <v>1221</v>
      </c>
      <c r="B125" s="42" t="s">
        <v>609</v>
      </c>
      <c r="C125" s="150" t="s">
        <v>35</v>
      </c>
      <c r="D125" s="151" t="s">
        <v>35</v>
      </c>
      <c r="E125" s="39"/>
      <c r="F125" s="159" t="str">
        <f t="shared" si="0"/>
        <v/>
      </c>
      <c r="G125" s="159" t="str">
        <f t="shared" si="1"/>
        <v/>
      </c>
    </row>
    <row r="126" spans="1:7" x14ac:dyDescent="0.25">
      <c r="A126" s="25" t="s">
        <v>1222</v>
      </c>
      <c r="B126" s="42" t="s">
        <v>609</v>
      </c>
      <c r="C126" s="150" t="s">
        <v>35</v>
      </c>
      <c r="D126" s="151" t="s">
        <v>35</v>
      </c>
      <c r="E126" s="39"/>
      <c r="F126" s="159" t="str">
        <f t="shared" si="0"/>
        <v/>
      </c>
      <c r="G126" s="159" t="str">
        <f t="shared" si="1"/>
        <v/>
      </c>
    </row>
    <row r="127" spans="1:7" x14ac:dyDescent="0.25">
      <c r="A127" s="25" t="s">
        <v>1223</v>
      </c>
      <c r="B127" s="42" t="s">
        <v>609</v>
      </c>
      <c r="C127" s="150" t="s">
        <v>35</v>
      </c>
      <c r="D127" s="151" t="s">
        <v>35</v>
      </c>
      <c r="E127" s="39"/>
      <c r="F127" s="159" t="str">
        <f t="shared" si="0"/>
        <v/>
      </c>
      <c r="G127" s="159" t="str">
        <f t="shared" si="1"/>
        <v/>
      </c>
    </row>
    <row r="128" spans="1:7" x14ac:dyDescent="0.25">
      <c r="A128" s="25" t="s">
        <v>1224</v>
      </c>
      <c r="B128" s="42" t="s">
        <v>609</v>
      </c>
      <c r="C128" s="150" t="s">
        <v>35</v>
      </c>
      <c r="D128" s="151" t="s">
        <v>35</v>
      </c>
      <c r="E128" s="39"/>
      <c r="F128" s="159" t="str">
        <f t="shared" si="0"/>
        <v/>
      </c>
      <c r="G128" s="159" t="str">
        <f t="shared" si="1"/>
        <v/>
      </c>
    </row>
    <row r="129" spans="1:7" x14ac:dyDescent="0.25">
      <c r="A129" s="25" t="s">
        <v>1225</v>
      </c>
      <c r="B129" s="42" t="s">
        <v>609</v>
      </c>
      <c r="C129" s="150" t="s">
        <v>35</v>
      </c>
      <c r="D129" s="151" t="s">
        <v>35</v>
      </c>
      <c r="E129" s="42"/>
      <c r="F129" s="159" t="str">
        <f t="shared" si="0"/>
        <v/>
      </c>
      <c r="G129" s="159" t="str">
        <f t="shared" si="1"/>
        <v/>
      </c>
    </row>
    <row r="130" spans="1:7" x14ac:dyDescent="0.25">
      <c r="A130" s="25" t="s">
        <v>1226</v>
      </c>
      <c r="B130" s="42" t="s">
        <v>609</v>
      </c>
      <c r="C130" s="150" t="s">
        <v>35</v>
      </c>
      <c r="D130" s="151" t="s">
        <v>35</v>
      </c>
      <c r="E130" s="42"/>
      <c r="F130" s="159" t="str">
        <f t="shared" si="0"/>
        <v/>
      </c>
      <c r="G130" s="159" t="str">
        <f t="shared" si="1"/>
        <v/>
      </c>
    </row>
    <row r="131" spans="1:7" x14ac:dyDescent="0.25">
      <c r="A131" s="25" t="s">
        <v>1227</v>
      </c>
      <c r="B131" s="42" t="s">
        <v>609</v>
      </c>
      <c r="C131" s="150" t="s">
        <v>35</v>
      </c>
      <c r="D131" s="151" t="s">
        <v>35</v>
      </c>
      <c r="E131" s="42"/>
      <c r="F131" s="159" t="str">
        <f t="shared" si="0"/>
        <v/>
      </c>
      <c r="G131" s="159" t="str">
        <f t="shared" si="1"/>
        <v/>
      </c>
    </row>
    <row r="132" spans="1:7" x14ac:dyDescent="0.25">
      <c r="A132" s="25" t="s">
        <v>1228</v>
      </c>
      <c r="B132" s="42" t="s">
        <v>609</v>
      </c>
      <c r="C132" s="150" t="s">
        <v>35</v>
      </c>
      <c r="D132" s="151" t="s">
        <v>35</v>
      </c>
      <c r="E132" s="42"/>
      <c r="F132" s="159" t="str">
        <f t="shared" si="0"/>
        <v/>
      </c>
      <c r="G132" s="159" t="str">
        <f t="shared" si="1"/>
        <v/>
      </c>
    </row>
    <row r="133" spans="1:7" x14ac:dyDescent="0.25">
      <c r="A133" s="25" t="s">
        <v>1229</v>
      </c>
      <c r="B133" s="42" t="s">
        <v>609</v>
      </c>
      <c r="C133" s="150" t="s">
        <v>35</v>
      </c>
      <c r="D133" s="151" t="s">
        <v>35</v>
      </c>
      <c r="E133" s="42"/>
      <c r="F133" s="159" t="str">
        <f t="shared" si="0"/>
        <v/>
      </c>
      <c r="G133" s="159" t="str">
        <f t="shared" si="1"/>
        <v/>
      </c>
    </row>
    <row r="134" spans="1:7" x14ac:dyDescent="0.25">
      <c r="A134" s="25" t="s">
        <v>1230</v>
      </c>
      <c r="B134" s="42" t="s">
        <v>609</v>
      </c>
      <c r="C134" s="150" t="s">
        <v>35</v>
      </c>
      <c r="D134" s="151" t="s">
        <v>35</v>
      </c>
      <c r="E134" s="42"/>
      <c r="F134" s="159" t="str">
        <f t="shared" si="0"/>
        <v/>
      </c>
      <c r="G134" s="159" t="str">
        <f t="shared" si="1"/>
        <v/>
      </c>
    </row>
    <row r="135" spans="1:7" x14ac:dyDescent="0.25">
      <c r="A135" s="25" t="s">
        <v>1231</v>
      </c>
      <c r="B135" s="42" t="s">
        <v>609</v>
      </c>
      <c r="C135" s="150" t="s">
        <v>35</v>
      </c>
      <c r="D135" s="151" t="s">
        <v>35</v>
      </c>
      <c r="F135" s="159" t="str">
        <f t="shared" si="0"/>
        <v/>
      </c>
      <c r="G135" s="159" t="str">
        <f t="shared" si="1"/>
        <v/>
      </c>
    </row>
    <row r="136" spans="1:7" x14ac:dyDescent="0.25">
      <c r="A136" s="25" t="s">
        <v>1232</v>
      </c>
      <c r="B136" s="42" t="s">
        <v>609</v>
      </c>
      <c r="C136" s="150" t="s">
        <v>35</v>
      </c>
      <c r="D136" s="151" t="s">
        <v>35</v>
      </c>
      <c r="E136" s="62"/>
      <c r="F136" s="159" t="str">
        <f t="shared" si="0"/>
        <v/>
      </c>
      <c r="G136" s="159" t="str">
        <f t="shared" si="1"/>
        <v/>
      </c>
    </row>
    <row r="137" spans="1:7" x14ac:dyDescent="0.25">
      <c r="A137" s="25" t="s">
        <v>1233</v>
      </c>
      <c r="B137" s="42" t="s">
        <v>609</v>
      </c>
      <c r="C137" s="150" t="s">
        <v>35</v>
      </c>
      <c r="D137" s="151" t="s">
        <v>35</v>
      </c>
      <c r="E137" s="62"/>
      <c r="F137" s="159" t="str">
        <f t="shared" si="0"/>
        <v/>
      </c>
      <c r="G137" s="159" t="str">
        <f t="shared" si="1"/>
        <v/>
      </c>
    </row>
    <row r="138" spans="1:7" x14ac:dyDescent="0.25">
      <c r="A138" s="25" t="s">
        <v>1234</v>
      </c>
      <c r="B138" s="42" t="s">
        <v>609</v>
      </c>
      <c r="C138" s="150" t="s">
        <v>35</v>
      </c>
      <c r="D138" s="151" t="s">
        <v>35</v>
      </c>
      <c r="E138" s="62"/>
      <c r="F138" s="159" t="str">
        <f t="shared" si="0"/>
        <v/>
      </c>
      <c r="G138" s="159" t="str">
        <f t="shared" si="1"/>
        <v/>
      </c>
    </row>
    <row r="139" spans="1:7" x14ac:dyDescent="0.25">
      <c r="A139" s="25" t="s">
        <v>1235</v>
      </c>
      <c r="B139" s="42" t="s">
        <v>609</v>
      </c>
      <c r="C139" s="150" t="s">
        <v>35</v>
      </c>
      <c r="D139" s="151" t="s">
        <v>35</v>
      </c>
      <c r="E139" s="62"/>
      <c r="F139" s="159" t="str">
        <f t="shared" si="0"/>
        <v/>
      </c>
      <c r="G139" s="159" t="str">
        <f t="shared" si="1"/>
        <v/>
      </c>
    </row>
    <row r="140" spans="1:7" x14ac:dyDescent="0.25">
      <c r="A140" s="25" t="s">
        <v>1236</v>
      </c>
      <c r="B140" s="42" t="s">
        <v>609</v>
      </c>
      <c r="C140" s="150" t="s">
        <v>35</v>
      </c>
      <c r="D140" s="151" t="s">
        <v>35</v>
      </c>
      <c r="E140" s="62"/>
      <c r="F140" s="159" t="str">
        <f t="shared" si="0"/>
        <v/>
      </c>
      <c r="G140" s="159" t="str">
        <f t="shared" si="1"/>
        <v/>
      </c>
    </row>
    <row r="141" spans="1:7" x14ac:dyDescent="0.25">
      <c r="A141" s="25" t="s">
        <v>1237</v>
      </c>
      <c r="B141" s="42" t="s">
        <v>609</v>
      </c>
      <c r="C141" s="150" t="s">
        <v>35</v>
      </c>
      <c r="D141" s="151" t="s">
        <v>35</v>
      </c>
      <c r="E141" s="62"/>
      <c r="F141" s="159" t="str">
        <f t="shared" si="0"/>
        <v/>
      </c>
      <c r="G141" s="159" t="str">
        <f t="shared" si="1"/>
        <v/>
      </c>
    </row>
    <row r="142" spans="1:7" x14ac:dyDescent="0.25">
      <c r="A142" s="25" t="s">
        <v>1238</v>
      </c>
      <c r="B142" s="42" t="s">
        <v>609</v>
      </c>
      <c r="C142" s="150" t="s">
        <v>35</v>
      </c>
      <c r="D142" s="151" t="s">
        <v>35</v>
      </c>
      <c r="E142" s="62"/>
      <c r="F142" s="159" t="str">
        <f t="shared" si="0"/>
        <v/>
      </c>
      <c r="G142" s="159" t="str">
        <f t="shared" si="1"/>
        <v/>
      </c>
    </row>
    <row r="143" spans="1:7" x14ac:dyDescent="0.25">
      <c r="A143" s="25" t="s">
        <v>1239</v>
      </c>
      <c r="B143" s="42" t="s">
        <v>609</v>
      </c>
      <c r="C143" s="150" t="s">
        <v>35</v>
      </c>
      <c r="D143" s="151" t="s">
        <v>35</v>
      </c>
      <c r="E143" s="62"/>
      <c r="F143" s="159" t="str">
        <f t="shared" si="0"/>
        <v/>
      </c>
      <c r="G143" s="159" t="str">
        <f t="shared" si="1"/>
        <v/>
      </c>
    </row>
    <row r="144" spans="1:7" x14ac:dyDescent="0.25">
      <c r="A144" s="25" t="s">
        <v>1240</v>
      </c>
      <c r="B144" s="52" t="s">
        <v>100</v>
      </c>
      <c r="C144" s="152">
        <f>SUM(C120:C143)</f>
        <v>0</v>
      </c>
      <c r="D144" s="50">
        <f>SUM(D120:D143)</f>
        <v>0</v>
      </c>
      <c r="E144" s="62"/>
      <c r="F144" s="160">
        <f>SUM(F120:F143)</f>
        <v>0</v>
      </c>
      <c r="G144" s="160">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4" t="s">
        <v>35</v>
      </c>
      <c r="G146" s="25"/>
    </row>
    <row r="147" spans="1:7" x14ac:dyDescent="0.25">
      <c r="G147" s="25"/>
    </row>
    <row r="148" spans="1:7" x14ac:dyDescent="0.25">
      <c r="B148" s="42" t="s">
        <v>721</v>
      </c>
      <c r="G148" s="25"/>
    </row>
    <row r="149" spans="1:7" x14ac:dyDescent="0.25">
      <c r="A149" s="25" t="s">
        <v>1243</v>
      </c>
      <c r="B149" s="25" t="s">
        <v>723</v>
      </c>
      <c r="C149" s="150" t="s">
        <v>35</v>
      </c>
      <c r="D149" s="151" t="s">
        <v>35</v>
      </c>
      <c r="F149" s="159" t="str">
        <f t="shared" ref="F149:F163" si="2">IF($C$157=0,"",IF(C149="[for completion]","",C149/$C$157))</f>
        <v/>
      </c>
      <c r="G149" s="159" t="str">
        <f t="shared" ref="G149:G163" si="3">IF($D$157=0,"",IF(D149="[for completion]","",D149/$D$157))</f>
        <v/>
      </c>
    </row>
    <row r="150" spans="1:7" x14ac:dyDescent="0.25">
      <c r="A150" s="25" t="s">
        <v>1244</v>
      </c>
      <c r="B150" s="25" t="s">
        <v>725</v>
      </c>
      <c r="C150" s="150" t="s">
        <v>35</v>
      </c>
      <c r="D150" s="151" t="s">
        <v>35</v>
      </c>
      <c r="F150" s="159" t="str">
        <f t="shared" si="2"/>
        <v/>
      </c>
      <c r="G150" s="159" t="str">
        <f t="shared" si="3"/>
        <v/>
      </c>
    </row>
    <row r="151" spans="1:7" x14ac:dyDescent="0.25">
      <c r="A151" s="25" t="s">
        <v>1245</v>
      </c>
      <c r="B151" s="25" t="s">
        <v>727</v>
      </c>
      <c r="C151" s="150" t="s">
        <v>35</v>
      </c>
      <c r="D151" s="151" t="s">
        <v>35</v>
      </c>
      <c r="F151" s="159" t="str">
        <f t="shared" si="2"/>
        <v/>
      </c>
      <c r="G151" s="159" t="str">
        <f t="shared" si="3"/>
        <v/>
      </c>
    </row>
    <row r="152" spans="1:7" x14ac:dyDescent="0.25">
      <c r="A152" s="25" t="s">
        <v>1246</v>
      </c>
      <c r="B152" s="25" t="s">
        <v>729</v>
      </c>
      <c r="C152" s="150" t="s">
        <v>35</v>
      </c>
      <c r="D152" s="151" t="s">
        <v>35</v>
      </c>
      <c r="F152" s="159" t="str">
        <f t="shared" si="2"/>
        <v/>
      </c>
      <c r="G152" s="159" t="str">
        <f t="shared" si="3"/>
        <v/>
      </c>
    </row>
    <row r="153" spans="1:7" x14ac:dyDescent="0.25">
      <c r="A153" s="25" t="s">
        <v>1247</v>
      </c>
      <c r="B153" s="25" t="s">
        <v>731</v>
      </c>
      <c r="C153" s="150" t="s">
        <v>35</v>
      </c>
      <c r="D153" s="151" t="s">
        <v>35</v>
      </c>
      <c r="F153" s="159" t="str">
        <f t="shared" si="2"/>
        <v/>
      </c>
      <c r="G153" s="159" t="str">
        <f t="shared" si="3"/>
        <v/>
      </c>
    </row>
    <row r="154" spans="1:7" x14ac:dyDescent="0.25">
      <c r="A154" s="25" t="s">
        <v>1248</v>
      </c>
      <c r="B154" s="25" t="s">
        <v>733</v>
      </c>
      <c r="C154" s="150" t="s">
        <v>35</v>
      </c>
      <c r="D154" s="151" t="s">
        <v>35</v>
      </c>
      <c r="F154" s="159" t="str">
        <f t="shared" si="2"/>
        <v/>
      </c>
      <c r="G154" s="159" t="str">
        <f t="shared" si="3"/>
        <v/>
      </c>
    </row>
    <row r="155" spans="1:7" x14ac:dyDescent="0.25">
      <c r="A155" s="25" t="s">
        <v>1249</v>
      </c>
      <c r="B155" s="25" t="s">
        <v>735</v>
      </c>
      <c r="C155" s="150" t="s">
        <v>35</v>
      </c>
      <c r="D155" s="151" t="s">
        <v>35</v>
      </c>
      <c r="F155" s="159" t="str">
        <f t="shared" si="2"/>
        <v/>
      </c>
      <c r="G155" s="159" t="str">
        <f t="shared" si="3"/>
        <v/>
      </c>
    </row>
    <row r="156" spans="1:7" x14ac:dyDescent="0.25">
      <c r="A156" s="25" t="s">
        <v>1250</v>
      </c>
      <c r="B156" s="25" t="s">
        <v>737</v>
      </c>
      <c r="C156" s="150" t="s">
        <v>35</v>
      </c>
      <c r="D156" s="151" t="s">
        <v>35</v>
      </c>
      <c r="F156" s="159" t="str">
        <f t="shared" si="2"/>
        <v/>
      </c>
      <c r="G156" s="159" t="str">
        <f t="shared" si="3"/>
        <v/>
      </c>
    </row>
    <row r="157" spans="1:7" x14ac:dyDescent="0.25">
      <c r="A157" s="25" t="s">
        <v>1251</v>
      </c>
      <c r="B157" s="52" t="s">
        <v>100</v>
      </c>
      <c r="C157" s="150">
        <f>SUM(C149:C156)</f>
        <v>0</v>
      </c>
      <c r="D157" s="151">
        <f>SUM(D149:D156)</f>
        <v>0</v>
      </c>
      <c r="F157" s="144">
        <f>SUM(F149:F156)</f>
        <v>0</v>
      </c>
      <c r="G157" s="144">
        <f>SUM(G149:G156)</f>
        <v>0</v>
      </c>
    </row>
    <row r="158" spans="1:7" outlineLevel="1" x14ac:dyDescent="0.25">
      <c r="A158" s="25" t="s">
        <v>1252</v>
      </c>
      <c r="B158" s="54" t="s">
        <v>740</v>
      </c>
      <c r="C158" s="150"/>
      <c r="D158" s="151"/>
      <c r="F158" s="159" t="str">
        <f t="shared" si="2"/>
        <v/>
      </c>
      <c r="G158" s="159" t="str">
        <f t="shared" si="3"/>
        <v/>
      </c>
    </row>
    <row r="159" spans="1:7" outlineLevel="1" x14ac:dyDescent="0.25">
      <c r="A159" s="25" t="s">
        <v>1253</v>
      </c>
      <c r="B159" s="54" t="s">
        <v>742</v>
      </c>
      <c r="C159" s="150"/>
      <c r="D159" s="151"/>
      <c r="F159" s="159" t="str">
        <f t="shared" si="2"/>
        <v/>
      </c>
      <c r="G159" s="159" t="str">
        <f t="shared" si="3"/>
        <v/>
      </c>
    </row>
    <row r="160" spans="1:7" outlineLevel="1" x14ac:dyDescent="0.25">
      <c r="A160" s="25" t="s">
        <v>1254</v>
      </c>
      <c r="B160" s="54" t="s">
        <v>744</v>
      </c>
      <c r="C160" s="150"/>
      <c r="D160" s="151"/>
      <c r="F160" s="159" t="str">
        <f t="shared" si="2"/>
        <v/>
      </c>
      <c r="G160" s="159" t="str">
        <f t="shared" si="3"/>
        <v/>
      </c>
    </row>
    <row r="161" spans="1:7" outlineLevel="1" x14ac:dyDescent="0.25">
      <c r="A161" s="25" t="s">
        <v>1255</v>
      </c>
      <c r="B161" s="54" t="s">
        <v>746</v>
      </c>
      <c r="C161" s="150"/>
      <c r="D161" s="151"/>
      <c r="F161" s="159" t="str">
        <f t="shared" si="2"/>
        <v/>
      </c>
      <c r="G161" s="159" t="str">
        <f t="shared" si="3"/>
        <v/>
      </c>
    </row>
    <row r="162" spans="1:7" outlineLevel="1" x14ac:dyDescent="0.25">
      <c r="A162" s="25" t="s">
        <v>1256</v>
      </c>
      <c r="B162" s="54" t="s">
        <v>748</v>
      </c>
      <c r="C162" s="150"/>
      <c r="D162" s="151"/>
      <c r="F162" s="159" t="str">
        <f t="shared" si="2"/>
        <v/>
      </c>
      <c r="G162" s="159" t="str">
        <f t="shared" si="3"/>
        <v/>
      </c>
    </row>
    <row r="163" spans="1:7" outlineLevel="1" x14ac:dyDescent="0.25">
      <c r="A163" s="25" t="s">
        <v>1257</v>
      </c>
      <c r="B163" s="54" t="s">
        <v>750</v>
      </c>
      <c r="C163" s="150"/>
      <c r="D163" s="151"/>
      <c r="F163" s="159" t="str">
        <f t="shared" si="2"/>
        <v/>
      </c>
      <c r="G163" s="159"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4" t="s">
        <v>70</v>
      </c>
      <c r="G168" s="25"/>
    </row>
    <row r="169" spans="1:7" x14ac:dyDescent="0.25">
      <c r="G169" s="25"/>
    </row>
    <row r="170" spans="1:7" x14ac:dyDescent="0.25">
      <c r="B170" s="42" t="s">
        <v>721</v>
      </c>
      <c r="G170" s="25"/>
    </row>
    <row r="171" spans="1:7" x14ac:dyDescent="0.25">
      <c r="A171" s="25" t="s">
        <v>1263</v>
      </c>
      <c r="B171" s="25" t="s">
        <v>723</v>
      </c>
      <c r="C171" s="150" t="s">
        <v>70</v>
      </c>
      <c r="D171" s="151" t="s">
        <v>70</v>
      </c>
      <c r="F171" s="159" t="str">
        <f>IF($C$179=0,"",IF(C171="[Mark as ND1 if not relevant]","",C171/$C$179))</f>
        <v/>
      </c>
      <c r="G171" s="159" t="str">
        <f>IF($D$179=0,"",IF(D171="[Mark as ND1 if not relevant]","",D171/$D$179))</f>
        <v/>
      </c>
    </row>
    <row r="172" spans="1:7" x14ac:dyDescent="0.25">
      <c r="A172" s="25" t="s">
        <v>1264</v>
      </c>
      <c r="B172" s="25" t="s">
        <v>725</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1265</v>
      </c>
      <c r="B173" s="25" t="s">
        <v>727</v>
      </c>
      <c r="C173" s="150" t="s">
        <v>70</v>
      </c>
      <c r="D173" s="151" t="s">
        <v>70</v>
      </c>
      <c r="F173" s="159" t="str">
        <f t="shared" si="4"/>
        <v/>
      </c>
      <c r="G173" s="159" t="str">
        <f t="shared" si="5"/>
        <v/>
      </c>
    </row>
    <row r="174" spans="1:7" x14ac:dyDescent="0.25">
      <c r="A174" s="25" t="s">
        <v>1266</v>
      </c>
      <c r="B174" s="25" t="s">
        <v>729</v>
      </c>
      <c r="C174" s="150" t="s">
        <v>70</v>
      </c>
      <c r="D174" s="151" t="s">
        <v>70</v>
      </c>
      <c r="F174" s="159" t="str">
        <f t="shared" si="4"/>
        <v/>
      </c>
      <c r="G174" s="159" t="str">
        <f t="shared" si="5"/>
        <v/>
      </c>
    </row>
    <row r="175" spans="1:7" x14ac:dyDescent="0.25">
      <c r="A175" s="25" t="s">
        <v>1267</v>
      </c>
      <c r="B175" s="25" t="s">
        <v>731</v>
      </c>
      <c r="C175" s="150" t="s">
        <v>70</v>
      </c>
      <c r="D175" s="151" t="s">
        <v>70</v>
      </c>
      <c r="F175" s="159" t="str">
        <f t="shared" si="4"/>
        <v/>
      </c>
      <c r="G175" s="159" t="str">
        <f t="shared" si="5"/>
        <v/>
      </c>
    </row>
    <row r="176" spans="1:7" x14ac:dyDescent="0.25">
      <c r="A176" s="25" t="s">
        <v>1268</v>
      </c>
      <c r="B176" s="25" t="s">
        <v>733</v>
      </c>
      <c r="C176" s="150" t="s">
        <v>70</v>
      </c>
      <c r="D176" s="151" t="s">
        <v>70</v>
      </c>
      <c r="F176" s="159" t="str">
        <f t="shared" si="4"/>
        <v/>
      </c>
      <c r="G176" s="159" t="str">
        <f t="shared" si="5"/>
        <v/>
      </c>
    </row>
    <row r="177" spans="1:7" x14ac:dyDescent="0.25">
      <c r="A177" s="25" t="s">
        <v>1269</v>
      </c>
      <c r="B177" s="25" t="s">
        <v>735</v>
      </c>
      <c r="C177" s="150" t="s">
        <v>70</v>
      </c>
      <c r="D177" s="151" t="s">
        <v>70</v>
      </c>
      <c r="F177" s="159" t="str">
        <f t="shared" si="4"/>
        <v/>
      </c>
      <c r="G177" s="159" t="str">
        <f t="shared" si="5"/>
        <v/>
      </c>
    </row>
    <row r="178" spans="1:7" x14ac:dyDescent="0.25">
      <c r="A178" s="25" t="s">
        <v>1270</v>
      </c>
      <c r="B178" s="25" t="s">
        <v>737</v>
      </c>
      <c r="C178" s="150" t="s">
        <v>70</v>
      </c>
      <c r="D178" s="151" t="s">
        <v>70</v>
      </c>
      <c r="F178" s="159" t="str">
        <f t="shared" si="4"/>
        <v/>
      </c>
      <c r="G178" s="159" t="str">
        <f t="shared" si="5"/>
        <v/>
      </c>
    </row>
    <row r="179" spans="1:7" x14ac:dyDescent="0.25">
      <c r="A179" s="25" t="s">
        <v>1271</v>
      </c>
      <c r="B179" s="52" t="s">
        <v>100</v>
      </c>
      <c r="C179" s="150">
        <f>SUM(C171:C178)</f>
        <v>0</v>
      </c>
      <c r="D179" s="151">
        <f>SUM(D171:D178)</f>
        <v>0</v>
      </c>
      <c r="F179" s="144">
        <f>SUM(F171:F178)</f>
        <v>0</v>
      </c>
      <c r="G179" s="144">
        <f>SUM(G171:G178)</f>
        <v>0</v>
      </c>
    </row>
    <row r="180" spans="1:7" outlineLevel="1" x14ac:dyDescent="0.25">
      <c r="A180" s="25" t="s">
        <v>1272</v>
      </c>
      <c r="B180" s="54" t="s">
        <v>740</v>
      </c>
      <c r="C180" s="150"/>
      <c r="D180" s="151"/>
      <c r="F180" s="159" t="str">
        <f t="shared" ref="F180:F185" si="6">IF($C$179=0,"",IF(C180="[for completion]","",C180/$C$179))</f>
        <v/>
      </c>
      <c r="G180" s="159" t="str">
        <f t="shared" ref="G180:G185" si="7">IF($D$179=0,"",IF(D180="[for completion]","",D180/$D$179))</f>
        <v/>
      </c>
    </row>
    <row r="181" spans="1:7" outlineLevel="1" x14ac:dyDescent="0.25">
      <c r="A181" s="25" t="s">
        <v>1273</v>
      </c>
      <c r="B181" s="54" t="s">
        <v>742</v>
      </c>
      <c r="C181" s="150"/>
      <c r="D181" s="151"/>
      <c r="F181" s="159" t="str">
        <f t="shared" si="6"/>
        <v/>
      </c>
      <c r="G181" s="159" t="str">
        <f t="shared" si="7"/>
        <v/>
      </c>
    </row>
    <row r="182" spans="1:7" outlineLevel="1" x14ac:dyDescent="0.25">
      <c r="A182" s="25" t="s">
        <v>1274</v>
      </c>
      <c r="B182" s="54" t="s">
        <v>744</v>
      </c>
      <c r="C182" s="150"/>
      <c r="D182" s="151"/>
      <c r="F182" s="159" t="str">
        <f t="shared" si="6"/>
        <v/>
      </c>
      <c r="G182" s="159" t="str">
        <f t="shared" si="7"/>
        <v/>
      </c>
    </row>
    <row r="183" spans="1:7" outlineLevel="1" x14ac:dyDescent="0.25">
      <c r="A183" s="25" t="s">
        <v>1275</v>
      </c>
      <c r="B183" s="54" t="s">
        <v>746</v>
      </c>
      <c r="C183" s="150"/>
      <c r="D183" s="151"/>
      <c r="F183" s="159" t="str">
        <f t="shared" si="6"/>
        <v/>
      </c>
      <c r="G183" s="159" t="str">
        <f t="shared" si="7"/>
        <v/>
      </c>
    </row>
    <row r="184" spans="1:7" outlineLevel="1" x14ac:dyDescent="0.25">
      <c r="A184" s="25" t="s">
        <v>1276</v>
      </c>
      <c r="B184" s="54" t="s">
        <v>748</v>
      </c>
      <c r="C184" s="150"/>
      <c r="D184" s="151"/>
      <c r="F184" s="159" t="str">
        <f t="shared" si="6"/>
        <v/>
      </c>
      <c r="G184" s="159" t="str">
        <f t="shared" si="7"/>
        <v/>
      </c>
    </row>
    <row r="185" spans="1:7" outlineLevel="1" x14ac:dyDescent="0.25">
      <c r="A185" s="25" t="s">
        <v>1277</v>
      </c>
      <c r="B185" s="54" t="s">
        <v>750</v>
      </c>
      <c r="C185" s="150"/>
      <c r="D185" s="151"/>
      <c r="F185" s="159" t="str">
        <f t="shared" si="6"/>
        <v/>
      </c>
      <c r="G185" s="159"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4" t="s">
        <v>35</v>
      </c>
      <c r="E190" s="62"/>
      <c r="F190" s="62"/>
      <c r="G190" s="62"/>
    </row>
    <row r="191" spans="1:7" x14ac:dyDescent="0.25">
      <c r="A191" s="25" t="s">
        <v>1283</v>
      </c>
      <c r="B191" s="42" t="s">
        <v>609</v>
      </c>
      <c r="C191" s="144" t="s">
        <v>35</v>
      </c>
      <c r="E191" s="62"/>
      <c r="F191" s="62"/>
      <c r="G191" s="62"/>
    </row>
    <row r="192" spans="1:7" x14ac:dyDescent="0.25">
      <c r="A192" s="25" t="s">
        <v>1284</v>
      </c>
      <c r="B192" s="42" t="s">
        <v>609</v>
      </c>
      <c r="C192" s="144" t="s">
        <v>35</v>
      </c>
      <c r="E192" s="62"/>
      <c r="F192" s="62"/>
      <c r="G192" s="62"/>
    </row>
    <row r="193" spans="1:7" x14ac:dyDescent="0.25">
      <c r="A193" s="25" t="s">
        <v>1285</v>
      </c>
      <c r="B193" s="42" t="s">
        <v>609</v>
      </c>
      <c r="C193" s="144" t="s">
        <v>35</v>
      </c>
      <c r="E193" s="62"/>
      <c r="F193" s="62"/>
      <c r="G193" s="62"/>
    </row>
    <row r="194" spans="1:7" x14ac:dyDescent="0.25">
      <c r="A194" s="25" t="s">
        <v>1286</v>
      </c>
      <c r="B194" s="42" t="s">
        <v>609</v>
      </c>
      <c r="C194" s="144" t="s">
        <v>35</v>
      </c>
      <c r="E194" s="62"/>
      <c r="F194" s="62"/>
      <c r="G194" s="62"/>
    </row>
    <row r="195" spans="1:7" x14ac:dyDescent="0.25">
      <c r="A195" s="25" t="s">
        <v>1287</v>
      </c>
      <c r="B195" s="129" t="s">
        <v>609</v>
      </c>
      <c r="C195" s="144" t="s">
        <v>35</v>
      </c>
      <c r="E195" s="62"/>
      <c r="F195" s="62"/>
      <c r="G195" s="62"/>
    </row>
    <row r="196" spans="1:7" x14ac:dyDescent="0.25">
      <c r="A196" s="25" t="s">
        <v>1288</v>
      </c>
      <c r="B196" s="42" t="s">
        <v>609</v>
      </c>
      <c r="C196" s="144" t="s">
        <v>35</v>
      </c>
      <c r="E196" s="62"/>
      <c r="F196" s="62"/>
      <c r="G196" s="62"/>
    </row>
    <row r="197" spans="1:7" x14ac:dyDescent="0.25">
      <c r="A197" s="25" t="s">
        <v>1289</v>
      </c>
      <c r="B197" s="42" t="s">
        <v>609</v>
      </c>
      <c r="C197" s="144" t="s">
        <v>35</v>
      </c>
      <c r="E197" s="62"/>
      <c r="F197" s="62"/>
    </row>
    <row r="198" spans="1:7" x14ac:dyDescent="0.25">
      <c r="A198" s="25" t="s">
        <v>1290</v>
      </c>
      <c r="B198" s="42" t="s">
        <v>609</v>
      </c>
      <c r="C198" s="144" t="s">
        <v>35</v>
      </c>
      <c r="E198" s="62"/>
      <c r="F198" s="62"/>
    </row>
    <row r="199" spans="1:7" x14ac:dyDescent="0.25">
      <c r="A199" s="25" t="s">
        <v>1291</v>
      </c>
      <c r="B199" s="42" t="s">
        <v>609</v>
      </c>
      <c r="C199" s="144" t="s">
        <v>35</v>
      </c>
      <c r="E199" s="62"/>
      <c r="F199" s="62"/>
    </row>
    <row r="200" spans="1:7" x14ac:dyDescent="0.25">
      <c r="A200" s="25" t="s">
        <v>1292</v>
      </c>
      <c r="B200" s="42" t="s">
        <v>609</v>
      </c>
      <c r="C200" s="144" t="s">
        <v>35</v>
      </c>
      <c r="E200" s="62"/>
      <c r="F200" s="62"/>
    </row>
    <row r="201" spans="1:7" x14ac:dyDescent="0.25">
      <c r="A201" s="25" t="s">
        <v>1293</v>
      </c>
      <c r="B201" s="42" t="s">
        <v>609</v>
      </c>
      <c r="C201" s="144" t="s">
        <v>35</v>
      </c>
      <c r="E201" s="62"/>
      <c r="F201" s="62"/>
    </row>
    <row r="202" spans="1:7" x14ac:dyDescent="0.25">
      <c r="A202" s="25" t="s">
        <v>1294</v>
      </c>
      <c r="B202" s="42" t="s">
        <v>609</v>
      </c>
      <c r="C202" s="144" t="s">
        <v>35</v>
      </c>
    </row>
    <row r="203" spans="1:7" x14ac:dyDescent="0.25">
      <c r="A203" s="25" t="s">
        <v>1295</v>
      </c>
      <c r="B203" s="42" t="s">
        <v>609</v>
      </c>
      <c r="C203" s="144" t="s">
        <v>35</v>
      </c>
    </row>
    <row r="204" spans="1:7" x14ac:dyDescent="0.25">
      <c r="A204" s="25" t="s">
        <v>1296</v>
      </c>
      <c r="B204" s="42" t="s">
        <v>609</v>
      </c>
      <c r="C204" s="144" t="s">
        <v>35</v>
      </c>
    </row>
    <row r="205" spans="1:7" x14ac:dyDescent="0.25">
      <c r="A205" s="25" t="s">
        <v>1297</v>
      </c>
      <c r="B205" s="42" t="s">
        <v>609</v>
      </c>
      <c r="C205" s="144" t="s">
        <v>35</v>
      </c>
    </row>
    <row r="206" spans="1:7" x14ac:dyDescent="0.25">
      <c r="A206" s="25" t="s">
        <v>1298</v>
      </c>
      <c r="B206" s="42" t="s">
        <v>609</v>
      </c>
      <c r="C206" s="144"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1304</v>
      </c>
      <c r="B1" s="147"/>
      <c r="C1" s="155" t="s">
        <v>1713</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1712</v>
      </c>
    </row>
    <row r="6" spans="1:13" x14ac:dyDescent="0.25">
      <c r="A6" s="1" t="s">
        <v>1307</v>
      </c>
      <c r="B6" s="39" t="s">
        <v>1308</v>
      </c>
      <c r="C6" s="25" t="s">
        <v>1782</v>
      </c>
    </row>
    <row r="7" spans="1:13" ht="45" x14ac:dyDescent="0.25">
      <c r="A7" s="1" t="s">
        <v>1309</v>
      </c>
      <c r="B7" s="39" t="s">
        <v>1310</v>
      </c>
      <c r="C7" s="25" t="s">
        <v>1783</v>
      </c>
    </row>
    <row r="8" spans="1:13" x14ac:dyDescent="0.25">
      <c r="A8" s="1" t="s">
        <v>1311</v>
      </c>
      <c r="B8" s="39" t="s">
        <v>1312</v>
      </c>
      <c r="C8" s="25" t="s">
        <v>1784</v>
      </c>
    </row>
    <row r="9" spans="1:13" x14ac:dyDescent="0.25">
      <c r="A9" s="1" t="s">
        <v>1313</v>
      </c>
      <c r="B9" s="39" t="s">
        <v>1314</v>
      </c>
      <c r="C9" s="25" t="s">
        <v>1785</v>
      </c>
    </row>
    <row r="10" spans="1:13" ht="44.25" customHeight="1" x14ac:dyDescent="0.25">
      <c r="A10" s="1" t="s">
        <v>1315</v>
      </c>
      <c r="B10" s="39" t="s">
        <v>1534</v>
      </c>
      <c r="C10" s="25" t="s">
        <v>1786</v>
      </c>
    </row>
    <row r="11" spans="1:13" ht="54.75" customHeight="1" x14ac:dyDescent="0.25">
      <c r="A11" s="1" t="s">
        <v>1316</v>
      </c>
      <c r="B11" s="39" t="s">
        <v>1317</v>
      </c>
      <c r="C11" s="25" t="s">
        <v>1787</v>
      </c>
    </row>
    <row r="12" spans="1:13" ht="45" x14ac:dyDescent="0.25">
      <c r="A12" s="1" t="s">
        <v>1318</v>
      </c>
      <c r="B12" s="39" t="s">
        <v>1319</v>
      </c>
      <c r="C12" s="25" t="s">
        <v>1788</v>
      </c>
    </row>
    <row r="13" spans="1:13" ht="45" x14ac:dyDescent="0.25">
      <c r="A13" s="1" t="s">
        <v>1320</v>
      </c>
      <c r="B13" s="39" t="s">
        <v>1321</v>
      </c>
      <c r="C13" s="25" t="s">
        <v>1789</v>
      </c>
    </row>
    <row r="14" spans="1:13" ht="30" x14ac:dyDescent="0.25">
      <c r="A14" s="1" t="s">
        <v>1322</v>
      </c>
      <c r="B14" s="39" t="s">
        <v>1323</v>
      </c>
      <c r="C14" s="25" t="s">
        <v>1790</v>
      </c>
    </row>
    <row r="15" spans="1:13" x14ac:dyDescent="0.25">
      <c r="A15" s="1" t="s">
        <v>1324</v>
      </c>
      <c r="B15" s="39" t="s">
        <v>1325</v>
      </c>
      <c r="C15" s="25" t="s">
        <v>1791</v>
      </c>
    </row>
    <row r="16" spans="1:13" ht="30" x14ac:dyDescent="0.25">
      <c r="A16" s="1" t="s">
        <v>1326</v>
      </c>
      <c r="B16" s="43" t="s">
        <v>1327</v>
      </c>
      <c r="C16" s="25" t="s">
        <v>1792</v>
      </c>
    </row>
    <row r="17" spans="1:3" ht="30" customHeight="1" x14ac:dyDescent="0.25">
      <c r="A17" s="1" t="s">
        <v>1328</v>
      </c>
      <c r="B17" s="43" t="s">
        <v>1329</v>
      </c>
      <c r="C17" s="25" t="s">
        <v>1793</v>
      </c>
    </row>
    <row r="18" spans="1:3" ht="30" x14ac:dyDescent="0.25">
      <c r="A18" s="1" t="s">
        <v>1330</v>
      </c>
      <c r="B18" s="43" t="s">
        <v>1331</v>
      </c>
      <c r="C18" s="25" t="s">
        <v>1794</v>
      </c>
    </row>
    <row r="19" spans="1:3" outlineLevel="1" x14ac:dyDescent="0.25">
      <c r="A19" s="1" t="s">
        <v>1332</v>
      </c>
      <c r="B19" s="40" t="s">
        <v>1333</v>
      </c>
      <c r="C19" s="25"/>
    </row>
    <row r="20" spans="1:3" hidden="1" outlineLevel="1" x14ac:dyDescent="0.25">
      <c r="A20" s="1" t="s">
        <v>1334</v>
      </c>
      <c r="B20" s="75"/>
      <c r="C20" s="25"/>
    </row>
    <row r="21" spans="1:3" hidden="1" outlineLevel="1" x14ac:dyDescent="0.25">
      <c r="A21" s="1" t="s">
        <v>1335</v>
      </c>
      <c r="B21" s="75"/>
      <c r="C21" s="25"/>
    </row>
    <row r="22" spans="1:3" hidden="1" outlineLevel="1" x14ac:dyDescent="0.25">
      <c r="A22" s="1" t="s">
        <v>1336</v>
      </c>
      <c r="B22" s="75"/>
      <c r="C22" s="25"/>
    </row>
    <row r="23" spans="1:3" hidden="1" outlineLevel="1" x14ac:dyDescent="0.25">
      <c r="A23" s="1" t="s">
        <v>1337</v>
      </c>
      <c r="B23" s="75"/>
      <c r="C23" s="25"/>
    </row>
    <row r="24" spans="1:3" ht="18.75" collapsed="1"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hidden="1" outlineLevel="1" x14ac:dyDescent="0.25">
      <c r="A28" s="1" t="s">
        <v>1349</v>
      </c>
      <c r="B28" s="42"/>
      <c r="C28" s="25"/>
    </row>
    <row r="29" spans="1:3" hidden="1" outlineLevel="1" x14ac:dyDescent="0.25">
      <c r="A29" s="1" t="s">
        <v>1350</v>
      </c>
      <c r="B29" s="42"/>
      <c r="C29" s="25"/>
    </row>
    <row r="30" spans="1:3" hidden="1" outlineLevel="1" x14ac:dyDescent="0.25">
      <c r="A30" s="1" t="s">
        <v>1698</v>
      </c>
      <c r="B30" s="43"/>
      <c r="C30" s="25"/>
    </row>
    <row r="31" spans="1:3" ht="18.75" collapsed="1" x14ac:dyDescent="0.25">
      <c r="A31" s="36"/>
      <c r="B31" s="36" t="s">
        <v>1351</v>
      </c>
      <c r="C31" s="82" t="s">
        <v>1712</v>
      </c>
    </row>
    <row r="32" spans="1:3" x14ac:dyDescent="0.25">
      <c r="A32" s="1" t="s">
        <v>1352</v>
      </c>
      <c r="B32" s="39" t="s">
        <v>1353</v>
      </c>
      <c r="C32" s="25" t="s">
        <v>35</v>
      </c>
    </row>
    <row r="33" spans="1:2" hidden="1" x14ac:dyDescent="0.25">
      <c r="A33" s="1" t="s">
        <v>1354</v>
      </c>
      <c r="B33" s="42"/>
    </row>
    <row r="34" spans="1:2" hidden="1" x14ac:dyDescent="0.25">
      <c r="A34" s="1" t="s">
        <v>1355</v>
      </c>
      <c r="B34" s="42"/>
    </row>
    <row r="35" spans="1:2" hidden="1" x14ac:dyDescent="0.25">
      <c r="A35" s="1" t="s">
        <v>1356</v>
      </c>
      <c r="B35" s="42"/>
    </row>
    <row r="36" spans="1:2" hidden="1" x14ac:dyDescent="0.25">
      <c r="A36" s="1" t="s">
        <v>1357</v>
      </c>
      <c r="B36" s="42"/>
    </row>
    <row r="37" spans="1:2" hidden="1"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96"/>
  <sheetViews>
    <sheetView zoomScale="80" zoomScaleNormal="80" workbookViewId="0">
      <selection sqref="A1:E1"/>
    </sheetView>
  </sheetViews>
  <sheetFormatPr defaultRowHeight="15" x14ac:dyDescent="0.25"/>
  <cols>
    <col min="1" max="1" width="80.85546875" customWidth="1"/>
    <col min="2" max="5" width="21.42578125" customWidth="1"/>
  </cols>
  <sheetData>
    <row r="1" spans="1:5" ht="18.75" x14ac:dyDescent="0.3">
      <c r="A1" s="288" t="s">
        <v>1795</v>
      </c>
      <c r="B1" s="289"/>
      <c r="C1" s="289"/>
      <c r="D1" s="289"/>
      <c r="E1" s="290"/>
    </row>
    <row r="2" spans="1:5" x14ac:dyDescent="0.25">
      <c r="A2" s="178"/>
      <c r="B2" s="179"/>
      <c r="C2" s="179"/>
      <c r="D2" s="179"/>
      <c r="E2" s="180"/>
    </row>
    <row r="3" spans="1:5" ht="18.75" x14ac:dyDescent="0.25">
      <c r="A3" s="181" t="s">
        <v>1796</v>
      </c>
      <c r="B3" s="182">
        <v>43525</v>
      </c>
      <c r="C3" s="182">
        <v>43617</v>
      </c>
      <c r="D3" s="182">
        <v>43709</v>
      </c>
      <c r="E3" s="182">
        <v>43800</v>
      </c>
    </row>
    <row r="4" spans="1:5" x14ac:dyDescent="0.25">
      <c r="A4" s="183"/>
      <c r="B4" s="184"/>
      <c r="C4" s="185"/>
      <c r="D4" s="184"/>
      <c r="E4" s="184"/>
    </row>
    <row r="5" spans="1:5" ht="15.75" x14ac:dyDescent="0.25">
      <c r="A5" s="186" t="s">
        <v>1797</v>
      </c>
      <c r="B5" s="187" t="s">
        <v>1798</v>
      </c>
      <c r="C5" s="187" t="s">
        <v>1799</v>
      </c>
      <c r="D5" s="187" t="s">
        <v>1800</v>
      </c>
      <c r="E5" s="187" t="s">
        <v>1883</v>
      </c>
    </row>
    <row r="6" spans="1:5" ht="15.75" x14ac:dyDescent="0.25">
      <c r="A6" s="186" t="s">
        <v>1801</v>
      </c>
      <c r="B6" s="188">
        <v>114251</v>
      </c>
      <c r="C6" s="189">
        <v>114850</v>
      </c>
      <c r="D6" s="188">
        <v>115501</v>
      </c>
      <c r="E6" s="188">
        <v>115914</v>
      </c>
    </row>
    <row r="7" spans="1:5" ht="15.75" x14ac:dyDescent="0.25">
      <c r="A7" s="186" t="s">
        <v>1802</v>
      </c>
      <c r="B7" s="188">
        <v>102784</v>
      </c>
      <c r="C7" s="189">
        <v>103309</v>
      </c>
      <c r="D7" s="188">
        <v>103866</v>
      </c>
      <c r="E7" s="188">
        <v>104203</v>
      </c>
    </row>
    <row r="8" spans="1:5" ht="15.75" x14ac:dyDescent="0.25">
      <c r="A8" s="186" t="s">
        <v>1803</v>
      </c>
      <c r="B8" s="188" t="s">
        <v>1804</v>
      </c>
      <c r="C8" s="189" t="s">
        <v>1805</v>
      </c>
      <c r="D8" s="188" t="s">
        <v>1806</v>
      </c>
      <c r="E8" s="188" t="s">
        <v>1884</v>
      </c>
    </row>
    <row r="9" spans="1:5" ht="15.75" x14ac:dyDescent="0.25">
      <c r="A9" s="186" t="s">
        <v>1807</v>
      </c>
      <c r="B9" s="190">
        <v>125292.88390473607</v>
      </c>
      <c r="C9" s="191">
        <v>125221.85459294732</v>
      </c>
      <c r="D9" s="190">
        <v>125496</v>
      </c>
      <c r="E9" s="190">
        <v>125706</v>
      </c>
    </row>
    <row r="10" spans="1:5" ht="15.75" x14ac:dyDescent="0.25">
      <c r="A10" s="186"/>
      <c r="B10" s="190"/>
      <c r="C10" s="191"/>
      <c r="D10" s="190"/>
      <c r="E10" s="190"/>
    </row>
    <row r="11" spans="1:5" ht="15.75" x14ac:dyDescent="0.25">
      <c r="A11" s="192" t="s">
        <v>1808</v>
      </c>
      <c r="B11" s="193">
        <v>0.57884335410429744</v>
      </c>
      <c r="C11" s="194">
        <v>0.57696784805218759</v>
      </c>
      <c r="D11" s="193">
        <v>0.57904873086193465</v>
      </c>
      <c r="E11" s="193">
        <v>0.57977897425443481</v>
      </c>
    </row>
    <row r="12" spans="1:5" ht="15.75" x14ac:dyDescent="0.25">
      <c r="A12" s="192" t="s">
        <v>1809</v>
      </c>
      <c r="B12" s="193">
        <v>0.54537477119752853</v>
      </c>
      <c r="C12" s="194">
        <v>0.54688025974712595</v>
      </c>
      <c r="D12" s="193">
        <v>0.54284483637489012</v>
      </c>
      <c r="E12" s="193">
        <v>0.54430593951751194</v>
      </c>
    </row>
    <row r="13" spans="1:5" ht="15.75" x14ac:dyDescent="0.25">
      <c r="A13" s="192" t="s">
        <v>1810</v>
      </c>
      <c r="B13" s="193">
        <v>0.3936301460374943</v>
      </c>
      <c r="C13" s="194">
        <v>0.39455999213221832</v>
      </c>
      <c r="D13" s="193">
        <v>0.39041322629815084</v>
      </c>
      <c r="E13" s="193">
        <v>0.39101567520763469</v>
      </c>
    </row>
    <row r="14" spans="1:5" ht="15.75" x14ac:dyDescent="0.25">
      <c r="A14" s="186" t="s">
        <v>1811</v>
      </c>
      <c r="B14" s="195" t="s">
        <v>1813</v>
      </c>
      <c r="C14" s="196" t="s">
        <v>1813</v>
      </c>
      <c r="D14" s="195" t="s">
        <v>1812</v>
      </c>
      <c r="E14" s="193" t="s">
        <v>1812</v>
      </c>
    </row>
    <row r="15" spans="1:5" ht="15.75" x14ac:dyDescent="0.25">
      <c r="A15" s="186" t="s">
        <v>1814</v>
      </c>
      <c r="B15" s="195" t="s">
        <v>1815</v>
      </c>
      <c r="C15" s="196" t="s">
        <v>1815</v>
      </c>
      <c r="D15" s="195" t="s">
        <v>1816</v>
      </c>
      <c r="E15" s="193" t="s">
        <v>1816</v>
      </c>
    </row>
    <row r="16" spans="1:5" ht="15.75" x14ac:dyDescent="0.25">
      <c r="A16" s="186"/>
      <c r="B16" s="195"/>
      <c r="C16" s="196"/>
      <c r="D16" s="195"/>
      <c r="E16" s="195"/>
    </row>
    <row r="17" spans="1:5" ht="15.75" x14ac:dyDescent="0.25">
      <c r="A17" s="186" t="s">
        <v>1817</v>
      </c>
      <c r="B17" s="197" t="s">
        <v>1818</v>
      </c>
      <c r="C17" s="198" t="s">
        <v>1818</v>
      </c>
      <c r="D17" s="197" t="s">
        <v>1818</v>
      </c>
      <c r="E17" s="197" t="s">
        <v>1818</v>
      </c>
    </row>
    <row r="18" spans="1:5" ht="15.75" x14ac:dyDescent="0.25">
      <c r="A18" s="186" t="s">
        <v>1819</v>
      </c>
      <c r="B18" s="197" t="s">
        <v>1725</v>
      </c>
      <c r="C18" s="198" t="s">
        <v>1725</v>
      </c>
      <c r="D18" s="197" t="s">
        <v>1725</v>
      </c>
      <c r="E18" s="197" t="s">
        <v>1725</v>
      </c>
    </row>
    <row r="19" spans="1:5" ht="15.75" x14ac:dyDescent="0.25">
      <c r="A19" s="186" t="s">
        <v>1820</v>
      </c>
      <c r="B19" s="199">
        <v>0.1</v>
      </c>
      <c r="C19" s="200">
        <v>0.1</v>
      </c>
      <c r="D19" s="199">
        <v>0.1</v>
      </c>
      <c r="E19" s="199">
        <v>0.1</v>
      </c>
    </row>
    <row r="20" spans="1:5" ht="15.75" x14ac:dyDescent="0.25">
      <c r="A20" s="192" t="s">
        <v>1821</v>
      </c>
      <c r="B20" s="199">
        <v>0</v>
      </c>
      <c r="C20" s="200">
        <v>0</v>
      </c>
      <c r="D20" s="199">
        <v>0</v>
      </c>
      <c r="E20" s="199">
        <v>0</v>
      </c>
    </row>
    <row r="21" spans="1:5" ht="15.75" x14ac:dyDescent="0.25">
      <c r="A21" s="186" t="s">
        <v>1822</v>
      </c>
      <c r="B21" s="197" t="s">
        <v>1725</v>
      </c>
      <c r="C21" s="198" t="s">
        <v>1725</v>
      </c>
      <c r="D21" s="197" t="s">
        <v>1725</v>
      </c>
      <c r="E21" s="197" t="s">
        <v>1725</v>
      </c>
    </row>
    <row r="22" spans="1:5" ht="15.75" x14ac:dyDescent="0.25">
      <c r="A22" s="186" t="s">
        <v>1823</v>
      </c>
      <c r="B22" s="199">
        <v>0.1</v>
      </c>
      <c r="C22" s="200">
        <v>0.1</v>
      </c>
      <c r="D22" s="199">
        <v>0.1</v>
      </c>
      <c r="E22" s="199">
        <v>0.1</v>
      </c>
    </row>
    <row r="23" spans="1:5" ht="15.75" x14ac:dyDescent="0.25">
      <c r="A23" s="186" t="s">
        <v>1824</v>
      </c>
      <c r="B23" s="199">
        <v>0</v>
      </c>
      <c r="C23" s="200">
        <v>0</v>
      </c>
      <c r="D23" s="199">
        <v>0</v>
      </c>
      <c r="E23" s="199">
        <v>0</v>
      </c>
    </row>
    <row r="24" spans="1:5" ht="15.75" x14ac:dyDescent="0.25">
      <c r="A24" s="186" t="s">
        <v>1825</v>
      </c>
      <c r="B24" s="199">
        <v>0</v>
      </c>
      <c r="C24" s="200">
        <v>0</v>
      </c>
      <c r="D24" s="199">
        <v>0</v>
      </c>
      <c r="E24" s="199">
        <v>0</v>
      </c>
    </row>
    <row r="25" spans="1:5" ht="15.75" x14ac:dyDescent="0.25">
      <c r="A25" s="186" t="s">
        <v>1826</v>
      </c>
      <c r="B25" s="199">
        <v>1</v>
      </c>
      <c r="C25" s="200">
        <v>1</v>
      </c>
      <c r="D25" s="199">
        <v>1</v>
      </c>
      <c r="E25" s="199">
        <v>1</v>
      </c>
    </row>
    <row r="26" spans="1:5" ht="15.75" x14ac:dyDescent="0.25">
      <c r="A26" s="201" t="s">
        <v>1827</v>
      </c>
      <c r="B26" s="202">
        <v>0</v>
      </c>
      <c r="C26" s="203">
        <v>0</v>
      </c>
      <c r="D26" s="202">
        <v>0</v>
      </c>
      <c r="E26" s="202">
        <v>0</v>
      </c>
    </row>
    <row r="27" spans="1:5" x14ac:dyDescent="0.25">
      <c r="A27" s="204"/>
      <c r="B27" s="185"/>
      <c r="C27" s="185"/>
      <c r="D27" s="185"/>
      <c r="E27" s="205"/>
    </row>
    <row r="28" spans="1:5" ht="18.75" x14ac:dyDescent="0.3">
      <c r="A28" s="206" t="s">
        <v>1828</v>
      </c>
      <c r="B28" s="207"/>
      <c r="C28" s="208"/>
      <c r="D28" s="208"/>
      <c r="E28" s="209"/>
    </row>
    <row r="29" spans="1:5" x14ac:dyDescent="0.25">
      <c r="A29" s="210"/>
      <c r="B29" s="211"/>
      <c r="C29" s="212"/>
      <c r="D29" s="213"/>
      <c r="E29" s="213"/>
    </row>
    <row r="30" spans="1:5" ht="15.75" x14ac:dyDescent="0.25">
      <c r="A30" s="186" t="s">
        <v>1829</v>
      </c>
      <c r="B30" s="199">
        <v>0.38216527064739714</v>
      </c>
      <c r="C30" s="214">
        <v>0.38081224607808545</v>
      </c>
      <c r="D30" s="214">
        <v>0.3792135669150844</v>
      </c>
      <c r="E30" s="214">
        <v>0.37813693800580661</v>
      </c>
    </row>
    <row r="31" spans="1:5" ht="15.75" x14ac:dyDescent="0.25">
      <c r="A31" s="186" t="s">
        <v>1830</v>
      </c>
      <c r="B31" s="199">
        <v>0.61783472935260297</v>
      </c>
      <c r="C31" s="214">
        <v>0.61918775392191461</v>
      </c>
      <c r="D31" s="214">
        <v>0.62078643308491555</v>
      </c>
      <c r="E31" s="214">
        <v>0.6218630619941935</v>
      </c>
    </row>
    <row r="32" spans="1:5" ht="15.75" x14ac:dyDescent="0.25">
      <c r="A32" s="186"/>
      <c r="B32" s="215"/>
      <c r="C32" s="216"/>
      <c r="D32" s="216"/>
      <c r="E32" s="216"/>
    </row>
    <row r="33" spans="1:11" ht="15.75" x14ac:dyDescent="0.25">
      <c r="A33" s="186" t="s">
        <v>1831</v>
      </c>
      <c r="B33" s="215">
        <v>0.15290824375706127</v>
      </c>
      <c r="C33" s="216">
        <v>0.15332693686413806</v>
      </c>
      <c r="D33" s="216">
        <v>0.15303984996358655</v>
      </c>
      <c r="E33" s="216">
        <v>0.15227215290486323</v>
      </c>
    </row>
    <row r="34" spans="1:11" ht="15.75" x14ac:dyDescent="0.25">
      <c r="A34" s="186" t="s">
        <v>1832</v>
      </c>
      <c r="B34" s="215">
        <v>0.39108246366256161</v>
      </c>
      <c r="C34" s="216">
        <v>0.39116296005413564</v>
      </c>
      <c r="D34" s="216">
        <v>0.38984395927470855</v>
      </c>
      <c r="E34" s="216">
        <v>0.38916161574491909</v>
      </c>
    </row>
    <row r="35" spans="1:11" ht="15.75" x14ac:dyDescent="0.25">
      <c r="A35" s="186" t="s">
        <v>1891</v>
      </c>
      <c r="B35" s="215">
        <v>0.32944176347140713</v>
      </c>
      <c r="C35" s="216">
        <v>0.32881715159976044</v>
      </c>
      <c r="D35" s="216">
        <v>0.32946369774621925</v>
      </c>
      <c r="E35" s="216">
        <v>0.33001250051532638</v>
      </c>
    </row>
    <row r="36" spans="1:11" ht="15.75" x14ac:dyDescent="0.25">
      <c r="A36" s="186" t="s">
        <v>1892</v>
      </c>
      <c r="B36" s="215">
        <v>7.1672064516242404E-2</v>
      </c>
      <c r="C36" s="216">
        <v>7.2525505028388587E-2</v>
      </c>
      <c r="D36" s="216">
        <v>7.5760547077592597E-2</v>
      </c>
      <c r="E36" s="216">
        <v>7.5476012119378516E-2</v>
      </c>
    </row>
    <row r="37" spans="1:11" ht="15.75" x14ac:dyDescent="0.25">
      <c r="A37" s="201" t="s">
        <v>1833</v>
      </c>
      <c r="B37" s="217">
        <v>5.5895464592727498E-2</v>
      </c>
      <c r="C37" s="218">
        <v>5.5167446453577199E-2</v>
      </c>
      <c r="D37" s="216">
        <v>5.3891945937893128E-2</v>
      </c>
      <c r="E37" s="218">
        <v>5.3077718715512839E-2</v>
      </c>
    </row>
    <row r="38" spans="1:11" x14ac:dyDescent="0.25">
      <c r="A38" s="204"/>
      <c r="B38" s="185"/>
      <c r="C38" s="185"/>
      <c r="D38" s="219"/>
      <c r="E38" s="205"/>
    </row>
    <row r="39" spans="1:11" ht="18.75" x14ac:dyDescent="0.3">
      <c r="A39" s="206" t="s">
        <v>1834</v>
      </c>
      <c r="B39" s="220"/>
      <c r="C39" s="219"/>
      <c r="D39" s="221"/>
      <c r="E39" s="222"/>
      <c r="K39" s="154"/>
    </row>
    <row r="40" spans="1:11" x14ac:dyDescent="0.25">
      <c r="A40" s="223"/>
      <c r="B40" s="224"/>
      <c r="C40" s="211"/>
      <c r="D40" s="211"/>
      <c r="E40" s="211"/>
    </row>
    <row r="41" spans="1:11" ht="15.75" x14ac:dyDescent="0.25">
      <c r="A41" s="225" t="s">
        <v>1835</v>
      </c>
      <c r="B41" s="226" t="s">
        <v>1836</v>
      </c>
      <c r="C41" s="227" t="s">
        <v>1836</v>
      </c>
      <c r="D41" s="227" t="s">
        <v>1836</v>
      </c>
      <c r="E41" s="227" t="s">
        <v>1836</v>
      </c>
    </row>
    <row r="42" spans="1:11" ht="15.75" x14ac:dyDescent="0.25">
      <c r="A42" s="228" t="s">
        <v>1837</v>
      </c>
      <c r="B42" s="229" t="s">
        <v>1836</v>
      </c>
      <c r="C42" s="230" t="s">
        <v>1836</v>
      </c>
      <c r="D42" s="230" t="s">
        <v>1836</v>
      </c>
      <c r="E42" s="230" t="s">
        <v>1836</v>
      </c>
    </row>
    <row r="43" spans="1:11" ht="15.75" x14ac:dyDescent="0.25">
      <c r="A43" s="228" t="s">
        <v>1838</v>
      </c>
      <c r="B43" s="231" t="s">
        <v>1836</v>
      </c>
      <c r="C43" s="231" t="s">
        <v>1836</v>
      </c>
      <c r="D43" s="231" t="s">
        <v>1836</v>
      </c>
      <c r="E43" s="231" t="s">
        <v>1836</v>
      </c>
    </row>
    <row r="44" spans="1:11" ht="15.75" x14ac:dyDescent="0.25">
      <c r="A44" s="228" t="s">
        <v>1839</v>
      </c>
      <c r="B44" s="232" t="s">
        <v>1836</v>
      </c>
      <c r="C44" s="233" t="s">
        <v>1836</v>
      </c>
      <c r="D44" s="233" t="s">
        <v>1836</v>
      </c>
      <c r="E44" s="233" t="s">
        <v>1836</v>
      </c>
    </row>
    <row r="45" spans="1:11" ht="15.75" x14ac:dyDescent="0.25">
      <c r="A45" s="234" t="s">
        <v>1840</v>
      </c>
      <c r="B45" s="235" t="s">
        <v>1836</v>
      </c>
      <c r="C45" s="235" t="s">
        <v>1836</v>
      </c>
      <c r="D45" s="235" t="s">
        <v>1836</v>
      </c>
      <c r="E45" s="235" t="s">
        <v>1836</v>
      </c>
    </row>
    <row r="46" spans="1:11" x14ac:dyDescent="0.25">
      <c r="A46" s="204"/>
      <c r="B46" s="236"/>
      <c r="C46" s="237"/>
      <c r="D46" s="236"/>
      <c r="E46" s="237"/>
    </row>
    <row r="47" spans="1:11" ht="18.75" x14ac:dyDescent="0.3">
      <c r="A47" s="206" t="s">
        <v>1841</v>
      </c>
      <c r="B47" s="219"/>
      <c r="C47" s="219"/>
      <c r="D47" s="219"/>
      <c r="E47" s="222"/>
    </row>
    <row r="48" spans="1:11" x14ac:dyDescent="0.25">
      <c r="A48" s="204"/>
      <c r="B48" s="238"/>
      <c r="C48" s="239"/>
      <c r="D48" s="238"/>
      <c r="E48" s="238"/>
    </row>
    <row r="49" spans="1:5" ht="15.75" x14ac:dyDescent="0.25">
      <c r="A49" s="192" t="s">
        <v>1842</v>
      </c>
      <c r="B49" s="240">
        <v>18</v>
      </c>
      <c r="C49" s="241">
        <v>18</v>
      </c>
      <c r="D49" s="240">
        <v>16</v>
      </c>
      <c r="E49" s="240">
        <v>16</v>
      </c>
    </row>
    <row r="50" spans="1:5" ht="15.75" x14ac:dyDescent="0.25">
      <c r="A50" s="192" t="s">
        <v>1843</v>
      </c>
      <c r="B50" s="242" t="s">
        <v>1844</v>
      </c>
      <c r="C50" s="242" t="s">
        <v>1844</v>
      </c>
      <c r="D50" s="242" t="s">
        <v>1845</v>
      </c>
      <c r="E50" s="243" t="s">
        <v>1845</v>
      </c>
    </row>
    <row r="51" spans="1:5" ht="15.75" x14ac:dyDescent="0.25">
      <c r="A51" s="192" t="s">
        <v>1846</v>
      </c>
      <c r="B51" s="244" t="s">
        <v>1847</v>
      </c>
      <c r="C51" s="245" t="s">
        <v>1848</v>
      </c>
      <c r="D51" s="244" t="s">
        <v>1849</v>
      </c>
      <c r="E51" s="244" t="s">
        <v>1885</v>
      </c>
    </row>
    <row r="52" spans="1:5" ht="15.75" x14ac:dyDescent="0.25">
      <c r="A52" s="192" t="s">
        <v>1850</v>
      </c>
      <c r="B52" s="277" t="s">
        <v>1896</v>
      </c>
      <c r="C52" s="277" t="s">
        <v>1896</v>
      </c>
      <c r="D52" s="277" t="s">
        <v>1894</v>
      </c>
      <c r="E52" s="278" t="s">
        <v>1894</v>
      </c>
    </row>
    <row r="53" spans="1:5" ht="31.5" x14ac:dyDescent="0.25">
      <c r="A53" s="246" t="s">
        <v>1851</v>
      </c>
      <c r="B53" s="300" t="s">
        <v>1895</v>
      </c>
      <c r="C53" s="295"/>
      <c r="D53" s="295"/>
      <c r="E53" s="296"/>
    </row>
    <row r="54" spans="1:5" ht="15.75" x14ac:dyDescent="0.25">
      <c r="A54" s="201" t="s">
        <v>1852</v>
      </c>
      <c r="B54" s="291" t="s">
        <v>1893</v>
      </c>
      <c r="C54" s="292"/>
      <c r="D54" s="292"/>
      <c r="E54" s="293"/>
    </row>
    <row r="55" spans="1:5" x14ac:dyDescent="0.25">
      <c r="A55" s="247"/>
      <c r="B55" s="248"/>
      <c r="C55" s="248"/>
      <c r="D55" s="248"/>
      <c r="E55" s="249"/>
    </row>
    <row r="56" spans="1:5" ht="18.75" x14ac:dyDescent="0.3">
      <c r="A56" s="206" t="s">
        <v>1853</v>
      </c>
      <c r="B56" s="250"/>
      <c r="C56" s="251"/>
      <c r="D56" s="251"/>
      <c r="E56" s="252"/>
    </row>
    <row r="57" spans="1:5" x14ac:dyDescent="0.25">
      <c r="A57" s="253"/>
      <c r="B57" s="238"/>
      <c r="C57" s="254"/>
      <c r="D57" s="254"/>
      <c r="E57" s="238"/>
    </row>
    <row r="58" spans="1:5" ht="15.75" x14ac:dyDescent="0.25">
      <c r="A58" s="192" t="s">
        <v>1854</v>
      </c>
      <c r="B58" s="255">
        <v>0.50988801482507906</v>
      </c>
      <c r="C58" s="199">
        <v>0.51757114126975767</v>
      </c>
      <c r="D58" s="214">
        <v>0.54004356987904489</v>
      </c>
      <c r="E58" s="214">
        <v>0.54813335213580894</v>
      </c>
    </row>
    <row r="59" spans="1:5" ht="15.75" x14ac:dyDescent="0.25">
      <c r="A59" s="192" t="s">
        <v>1855</v>
      </c>
      <c r="B59" s="256">
        <v>14.012467368999999</v>
      </c>
      <c r="C59" s="187">
        <v>14.068286756999999</v>
      </c>
      <c r="D59" s="257">
        <v>14.197211876000001</v>
      </c>
      <c r="E59" s="258">
        <f>14264001416/1000000000</f>
        <v>14.264001415999999</v>
      </c>
    </row>
    <row r="60" spans="1:5" ht="15.75" x14ac:dyDescent="0.25">
      <c r="A60" s="192" t="s">
        <v>1856</v>
      </c>
      <c r="B60" s="256">
        <v>14.026467351999999</v>
      </c>
      <c r="C60" s="187">
        <v>14.08831411865</v>
      </c>
      <c r="D60" s="187">
        <v>14.514910646000001</v>
      </c>
      <c r="E60" s="259">
        <f>(14571129689.73+20027154.15)/1000000000</f>
        <v>14.591156843879999</v>
      </c>
    </row>
    <row r="61" spans="1:5" ht="15.75" x14ac:dyDescent="0.25">
      <c r="A61" s="186" t="s">
        <v>1857</v>
      </c>
      <c r="B61" s="199">
        <v>0.47802606445626972</v>
      </c>
      <c r="C61" s="200">
        <v>0.4845431105005269</v>
      </c>
      <c r="D61" s="199">
        <v>0.50846038335809007</v>
      </c>
      <c r="E61" s="199">
        <v>0.51554679789389923</v>
      </c>
    </row>
    <row r="62" spans="1:5" ht="15.75" x14ac:dyDescent="0.25">
      <c r="A62" s="192" t="s">
        <v>1858</v>
      </c>
      <c r="B62" s="260">
        <v>0.03</v>
      </c>
      <c r="C62" s="261">
        <v>0.03</v>
      </c>
      <c r="D62" s="260">
        <v>0.03</v>
      </c>
      <c r="E62" s="260">
        <v>0.03</v>
      </c>
    </row>
    <row r="63" spans="1:5" ht="15.75" x14ac:dyDescent="0.25">
      <c r="A63" s="186" t="s">
        <v>1859</v>
      </c>
      <c r="B63" s="260">
        <v>0.05</v>
      </c>
      <c r="C63" s="261">
        <v>0.05</v>
      </c>
      <c r="D63" s="260">
        <v>0.05</v>
      </c>
      <c r="E63" s="260">
        <v>0.05</v>
      </c>
    </row>
    <row r="64" spans="1:5" ht="15.75" x14ac:dyDescent="0.25">
      <c r="A64" s="186" t="s">
        <v>1860</v>
      </c>
      <c r="B64" s="260">
        <v>0.22</v>
      </c>
      <c r="C64" s="261">
        <v>0.22</v>
      </c>
      <c r="D64" s="260">
        <v>0.22</v>
      </c>
      <c r="E64" s="260">
        <v>0.15</v>
      </c>
    </row>
    <row r="65" spans="1:5" ht="15.75" x14ac:dyDescent="0.25">
      <c r="A65" s="186" t="s">
        <v>1861</v>
      </c>
      <c r="B65" s="262">
        <v>1.3999983000000001E-2</v>
      </c>
      <c r="C65" s="263">
        <v>2.0027361649999999E-2</v>
      </c>
      <c r="D65" s="262">
        <v>2.0027361649999999E-2</v>
      </c>
      <c r="E65" s="262">
        <f>20027154.15/1000000000</f>
        <v>2.0027154149999997E-2</v>
      </c>
    </row>
    <row r="66" spans="1:5" ht="15.75" x14ac:dyDescent="0.25">
      <c r="A66" s="186" t="s">
        <v>1862</v>
      </c>
      <c r="B66" s="262">
        <v>1.3999983000000001E-2</v>
      </c>
      <c r="C66" s="263">
        <v>2.0027361649999999E-2</v>
      </c>
      <c r="D66" s="262">
        <v>2.0027361649999999E-2</v>
      </c>
      <c r="E66" s="262">
        <f>E65</f>
        <v>2.0027154149999997E-2</v>
      </c>
    </row>
    <row r="67" spans="1:5" ht="15.75" x14ac:dyDescent="0.25">
      <c r="A67" s="186" t="s">
        <v>1863</v>
      </c>
      <c r="B67" s="264" t="s">
        <v>1864</v>
      </c>
      <c r="C67" s="265" t="s">
        <v>1864</v>
      </c>
      <c r="D67" s="264" t="s">
        <v>1864</v>
      </c>
      <c r="E67" s="264" t="s">
        <v>1864</v>
      </c>
    </row>
    <row r="68" spans="1:5" ht="15.75" x14ac:dyDescent="0.25">
      <c r="A68" s="186" t="s">
        <v>1865</v>
      </c>
      <c r="B68" s="266" t="s">
        <v>1725</v>
      </c>
      <c r="C68" s="267" t="s">
        <v>1725</v>
      </c>
      <c r="D68" s="266" t="s">
        <v>1725</v>
      </c>
      <c r="E68" s="266" t="s">
        <v>1725</v>
      </c>
    </row>
    <row r="69" spans="1:5" ht="15.75" x14ac:dyDescent="0.25">
      <c r="A69" s="186" t="s">
        <v>1866</v>
      </c>
      <c r="B69" s="294" t="s">
        <v>1867</v>
      </c>
      <c r="C69" s="295"/>
      <c r="D69" s="295"/>
      <c r="E69" s="296"/>
    </row>
    <row r="70" spans="1:5" ht="15.75" x14ac:dyDescent="0.25">
      <c r="A70" s="201" t="s">
        <v>1868</v>
      </c>
      <c r="B70" s="268" t="s">
        <v>1725</v>
      </c>
      <c r="C70" s="269" t="s">
        <v>1725</v>
      </c>
      <c r="D70" s="268" t="s">
        <v>1725</v>
      </c>
      <c r="E70" s="268" t="s">
        <v>1725</v>
      </c>
    </row>
    <row r="71" spans="1:5" x14ac:dyDescent="0.25">
      <c r="A71" s="247"/>
      <c r="B71" s="270"/>
      <c r="C71" s="270"/>
      <c r="D71" s="270"/>
      <c r="E71" s="271"/>
    </row>
    <row r="72" spans="1:5" ht="34.5" customHeight="1" x14ac:dyDescent="0.25">
      <c r="A72" s="297" t="s">
        <v>1869</v>
      </c>
      <c r="B72" s="298"/>
      <c r="C72" s="298"/>
      <c r="D72" s="298"/>
      <c r="E72" s="299"/>
    </row>
    <row r="73" spans="1:5" x14ac:dyDescent="0.25">
      <c r="A73" s="272"/>
      <c r="B73" s="273"/>
      <c r="C73" s="273"/>
      <c r="D73" s="273"/>
      <c r="E73" s="274"/>
    </row>
    <row r="74" spans="1:5" ht="45" customHeight="1" x14ac:dyDescent="0.25">
      <c r="A74" s="285" t="s">
        <v>1870</v>
      </c>
      <c r="B74" s="286"/>
      <c r="C74" s="286"/>
      <c r="D74" s="286"/>
      <c r="E74" s="287"/>
    </row>
    <row r="75" spans="1:5" x14ac:dyDescent="0.25">
      <c r="A75" s="285"/>
      <c r="B75" s="286"/>
      <c r="C75" s="286"/>
      <c r="D75" s="286"/>
      <c r="E75" s="287"/>
    </row>
    <row r="76" spans="1:5" x14ac:dyDescent="0.25">
      <c r="A76" s="285" t="s">
        <v>1871</v>
      </c>
      <c r="B76" s="286"/>
      <c r="C76" s="286"/>
      <c r="D76" s="286"/>
      <c r="E76" s="287"/>
    </row>
    <row r="77" spans="1:5" x14ac:dyDescent="0.25">
      <c r="A77" s="285"/>
      <c r="B77" s="286"/>
      <c r="C77" s="286"/>
      <c r="D77" s="286"/>
      <c r="E77" s="287"/>
    </row>
    <row r="78" spans="1:5" x14ac:dyDescent="0.25">
      <c r="A78" s="285" t="s">
        <v>1872</v>
      </c>
      <c r="B78" s="286"/>
      <c r="C78" s="286"/>
      <c r="D78" s="286"/>
      <c r="E78" s="287"/>
    </row>
    <row r="79" spans="1:5" x14ac:dyDescent="0.25">
      <c r="A79" s="285"/>
      <c r="B79" s="286"/>
      <c r="C79" s="286"/>
      <c r="D79" s="286"/>
      <c r="E79" s="287"/>
    </row>
    <row r="80" spans="1:5" x14ac:dyDescent="0.25">
      <c r="A80" s="285" t="s">
        <v>1873</v>
      </c>
      <c r="B80" s="286"/>
      <c r="C80" s="286"/>
      <c r="D80" s="286"/>
      <c r="E80" s="287"/>
    </row>
    <row r="81" spans="1:5" x14ac:dyDescent="0.25">
      <c r="A81" s="285"/>
      <c r="B81" s="286"/>
      <c r="C81" s="286"/>
      <c r="D81" s="286"/>
      <c r="E81" s="287"/>
    </row>
    <row r="82" spans="1:5" x14ac:dyDescent="0.25">
      <c r="A82" s="285" t="s">
        <v>1874</v>
      </c>
      <c r="B82" s="286"/>
      <c r="C82" s="286"/>
      <c r="D82" s="286"/>
      <c r="E82" s="287"/>
    </row>
    <row r="83" spans="1:5" x14ac:dyDescent="0.25">
      <c r="A83" s="285"/>
      <c r="B83" s="286"/>
      <c r="C83" s="286"/>
      <c r="D83" s="286"/>
      <c r="E83" s="287"/>
    </row>
    <row r="84" spans="1:5" x14ac:dyDescent="0.25">
      <c r="A84" s="285" t="s">
        <v>1875</v>
      </c>
      <c r="B84" s="286"/>
      <c r="C84" s="286"/>
      <c r="D84" s="286"/>
      <c r="E84" s="287"/>
    </row>
    <row r="85" spans="1:5" x14ac:dyDescent="0.25">
      <c r="A85" s="285"/>
      <c r="B85" s="286"/>
      <c r="C85" s="286"/>
      <c r="D85" s="286"/>
      <c r="E85" s="287"/>
    </row>
    <row r="86" spans="1:5" x14ac:dyDescent="0.25">
      <c r="A86" s="285" t="s">
        <v>1876</v>
      </c>
      <c r="B86" s="286"/>
      <c r="C86" s="286"/>
      <c r="D86" s="286"/>
      <c r="E86" s="287"/>
    </row>
    <row r="87" spans="1:5" x14ac:dyDescent="0.25">
      <c r="A87" s="285"/>
      <c r="B87" s="286"/>
      <c r="C87" s="286"/>
      <c r="D87" s="286"/>
      <c r="E87" s="287"/>
    </row>
    <row r="88" spans="1:5" x14ac:dyDescent="0.25">
      <c r="A88" s="285" t="s">
        <v>1877</v>
      </c>
      <c r="B88" s="286"/>
      <c r="C88" s="286" t="s">
        <v>1878</v>
      </c>
      <c r="D88" s="286"/>
      <c r="E88" s="287"/>
    </row>
    <row r="89" spans="1:5" x14ac:dyDescent="0.25">
      <c r="A89" s="285"/>
      <c r="B89" s="286"/>
      <c r="C89" s="286"/>
      <c r="D89" s="286"/>
      <c r="E89" s="287"/>
    </row>
    <row r="90" spans="1:5" x14ac:dyDescent="0.25">
      <c r="A90" s="285" t="s">
        <v>1879</v>
      </c>
      <c r="B90" s="286"/>
      <c r="C90" s="286"/>
      <c r="D90" s="286"/>
      <c r="E90" s="287"/>
    </row>
    <row r="91" spans="1:5" x14ac:dyDescent="0.25">
      <c r="A91" s="285"/>
      <c r="B91" s="286"/>
      <c r="C91" s="286"/>
      <c r="D91" s="286"/>
      <c r="E91" s="287"/>
    </row>
    <row r="92" spans="1:5" x14ac:dyDescent="0.25">
      <c r="A92" s="285" t="s">
        <v>1880</v>
      </c>
      <c r="B92" s="286"/>
      <c r="C92" s="286"/>
      <c r="D92" s="286"/>
      <c r="E92" s="287"/>
    </row>
    <row r="93" spans="1:5" x14ac:dyDescent="0.25">
      <c r="A93" s="285"/>
      <c r="B93" s="286"/>
      <c r="C93" s="286"/>
      <c r="D93" s="286"/>
      <c r="E93" s="287"/>
    </row>
    <row r="94" spans="1:5" x14ac:dyDescent="0.25">
      <c r="A94" s="285" t="s">
        <v>1881</v>
      </c>
      <c r="B94" s="286"/>
      <c r="C94" s="286"/>
      <c r="D94" s="286"/>
      <c r="E94" s="287"/>
    </row>
    <row r="95" spans="1:5" x14ac:dyDescent="0.25">
      <c r="A95" s="285"/>
      <c r="B95" s="286"/>
      <c r="C95" s="286"/>
      <c r="D95" s="286"/>
      <c r="E95" s="287"/>
    </row>
    <row r="96" spans="1:5" x14ac:dyDescent="0.25">
      <c r="A96" s="301" t="s">
        <v>1882</v>
      </c>
      <c r="B96" s="302"/>
      <c r="C96" s="302"/>
      <c r="D96" s="302"/>
      <c r="E96" s="303"/>
    </row>
  </sheetData>
  <protectedRanges>
    <protectedRange sqref="K39" name="Range6"/>
  </protectedRanges>
  <mergeCells count="28">
    <mergeCell ref="A93:E93"/>
    <mergeCell ref="A94:E94"/>
    <mergeCell ref="A95:E95"/>
    <mergeCell ref="A96:E96"/>
    <mergeCell ref="A87:E87"/>
    <mergeCell ref="A88:E88"/>
    <mergeCell ref="A89:E89"/>
    <mergeCell ref="A90:E90"/>
    <mergeCell ref="A91:E91"/>
    <mergeCell ref="A92:E92"/>
    <mergeCell ref="A86:E86"/>
    <mergeCell ref="A75:E75"/>
    <mergeCell ref="A76:E76"/>
    <mergeCell ref="A77:E77"/>
    <mergeCell ref="A78:E78"/>
    <mergeCell ref="A79:E79"/>
    <mergeCell ref="A80:E80"/>
    <mergeCell ref="A81:E81"/>
    <mergeCell ref="A82:E82"/>
    <mergeCell ref="A83:E83"/>
    <mergeCell ref="A84:E84"/>
    <mergeCell ref="A85:E85"/>
    <mergeCell ref="A74:E74"/>
    <mergeCell ref="A1:E1"/>
    <mergeCell ref="B54:E54"/>
    <mergeCell ref="B69:E69"/>
    <mergeCell ref="A72:E72"/>
    <mergeCell ref="B53:E53"/>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3" zoomScale="80" zoomScaleNormal="80" workbookViewId="0">
      <selection activeCell="F8" sqref="F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04" t="s">
        <v>1668</v>
      </c>
      <c r="B1" s="304"/>
    </row>
    <row r="2" spans="1:13" ht="31.5" x14ac:dyDescent="0.25">
      <c r="A2" s="147" t="s">
        <v>1667</v>
      </c>
      <c r="B2" s="147"/>
      <c r="C2" s="23"/>
      <c r="D2" s="23"/>
      <c r="E2" s="23"/>
      <c r="F2" s="155" t="s">
        <v>1713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1723</v>
      </c>
      <c r="D4" s="26"/>
      <c r="E4" s="26"/>
      <c r="F4" s="23"/>
      <c r="G4" s="23"/>
      <c r="H4" s="23"/>
      <c r="I4" s="36" t="s">
        <v>1660</v>
      </c>
      <c r="J4" s="82" t="s">
        <v>1339</v>
      </c>
      <c r="L4" s="23"/>
      <c r="M4" s="23"/>
    </row>
    <row r="5" spans="1:13" ht="15.75" thickBot="1" x14ac:dyDescent="0.3">
      <c r="H5" s="23"/>
      <c r="I5" s="100" t="s">
        <v>1341</v>
      </c>
      <c r="J5" s="25" t="s">
        <v>1342</v>
      </c>
      <c r="L5" s="23"/>
      <c r="M5" s="23"/>
    </row>
    <row r="6" spans="1:13" ht="18.75" x14ac:dyDescent="0.25">
      <c r="A6" s="29"/>
      <c r="B6" s="30" t="s">
        <v>1569</v>
      </c>
      <c r="C6" s="29"/>
      <c r="E6" s="31"/>
      <c r="F6" s="31"/>
      <c r="G6" s="31"/>
      <c r="H6" s="23"/>
      <c r="I6" s="100" t="s">
        <v>1344</v>
      </c>
      <c r="J6" s="25" t="s">
        <v>1345</v>
      </c>
      <c r="L6" s="23"/>
      <c r="M6" s="23"/>
    </row>
    <row r="7" spans="1:13" x14ac:dyDescent="0.25">
      <c r="B7" s="33" t="s">
        <v>1666</v>
      </c>
      <c r="H7" s="23"/>
      <c r="I7" s="100" t="s">
        <v>1347</v>
      </c>
      <c r="J7" s="25" t="s">
        <v>1348</v>
      </c>
      <c r="L7" s="23"/>
      <c r="M7" s="23"/>
    </row>
    <row r="8" spans="1:13" x14ac:dyDescent="0.25">
      <c r="B8" s="33" t="s">
        <v>1582</v>
      </c>
      <c r="H8" s="23"/>
      <c r="I8" s="100" t="s">
        <v>1658</v>
      </c>
      <c r="J8" s="25" t="s">
        <v>1659</v>
      </c>
      <c r="L8" s="23"/>
      <c r="M8" s="23"/>
    </row>
    <row r="9" spans="1:13" ht="15.75" thickBot="1" x14ac:dyDescent="0.3">
      <c r="B9" s="34" t="s">
        <v>1604</v>
      </c>
      <c r="H9" s="23"/>
      <c r="L9" s="23"/>
      <c r="M9" s="23"/>
    </row>
    <row r="10" spans="1:13" x14ac:dyDescent="0.25">
      <c r="B10" s="35"/>
      <c r="H10" s="23"/>
      <c r="I10" s="101" t="s">
        <v>1662</v>
      </c>
      <c r="L10" s="23"/>
      <c r="M10" s="23"/>
    </row>
    <row r="11" spans="1:13" x14ac:dyDescent="0.25">
      <c r="B11" s="35"/>
      <c r="H11" s="23"/>
      <c r="I11" s="101" t="s">
        <v>1664</v>
      </c>
      <c r="L11" s="23"/>
      <c r="M11" s="23"/>
    </row>
    <row r="12" spans="1:13" ht="37.5" x14ac:dyDescent="0.25">
      <c r="A12" s="36" t="s">
        <v>33</v>
      </c>
      <c r="B12" s="36" t="s">
        <v>1650</v>
      </c>
      <c r="C12" s="37"/>
      <c r="D12" s="37"/>
      <c r="E12" s="37"/>
      <c r="F12" s="37"/>
      <c r="G12" s="37"/>
      <c r="H12" s="23"/>
      <c r="L12" s="23"/>
      <c r="M12" s="23"/>
    </row>
    <row r="13" spans="1:13" ht="15" customHeight="1" x14ac:dyDescent="0.25">
      <c r="A13" s="44"/>
      <c r="B13" s="45" t="s">
        <v>1581</v>
      </c>
      <c r="C13" s="44" t="s">
        <v>1649</v>
      </c>
      <c r="D13" s="44" t="s">
        <v>1661</v>
      </c>
      <c r="E13" s="46"/>
      <c r="F13" s="47"/>
      <c r="G13" s="47"/>
      <c r="H13" s="23"/>
      <c r="L13" s="23"/>
      <c r="M13" s="23"/>
    </row>
    <row r="14" spans="1:13" x14ac:dyDescent="0.25">
      <c r="A14" s="25" t="s">
        <v>1570</v>
      </c>
      <c r="B14" s="42" t="s">
        <v>1535</v>
      </c>
      <c r="C14" s="25" t="s">
        <v>1345</v>
      </c>
      <c r="D14" s="25" t="s">
        <v>1345</v>
      </c>
      <c r="E14" s="31"/>
      <c r="F14" s="31"/>
      <c r="G14" s="31"/>
      <c r="H14" s="23"/>
      <c r="L14" s="23"/>
      <c r="M14" s="23"/>
    </row>
    <row r="15" spans="1:13" x14ac:dyDescent="0.25">
      <c r="A15" s="25" t="s">
        <v>1571</v>
      </c>
      <c r="B15" s="42" t="s">
        <v>433</v>
      </c>
      <c r="C15" s="25" t="s">
        <v>1886</v>
      </c>
      <c r="D15" s="25" t="s">
        <v>1888</v>
      </c>
      <c r="E15" s="31"/>
      <c r="F15" s="31"/>
      <c r="G15" s="31"/>
      <c r="H15" s="23"/>
      <c r="L15" s="23"/>
      <c r="M15" s="23"/>
    </row>
    <row r="16" spans="1:13" x14ac:dyDescent="0.25">
      <c r="A16" s="25" t="s">
        <v>1572</v>
      </c>
      <c r="B16" s="42" t="s">
        <v>1536</v>
      </c>
      <c r="C16" s="25" t="s">
        <v>1345</v>
      </c>
      <c r="D16" s="25" t="s">
        <v>1345</v>
      </c>
      <c r="E16" s="31"/>
      <c r="F16" s="31"/>
      <c r="G16" s="31"/>
      <c r="H16" s="23"/>
      <c r="L16" s="23"/>
      <c r="M16" s="23"/>
    </row>
    <row r="17" spans="1:13" x14ac:dyDescent="0.25">
      <c r="A17" s="25" t="s">
        <v>1573</v>
      </c>
      <c r="B17" s="42" t="s">
        <v>1537</v>
      </c>
      <c r="C17" s="25" t="s">
        <v>1345</v>
      </c>
      <c r="D17" s="25" t="s">
        <v>1345</v>
      </c>
      <c r="E17" s="31"/>
      <c r="F17" s="31"/>
      <c r="G17" s="31"/>
      <c r="H17" s="23"/>
      <c r="L17" s="23"/>
      <c r="M17" s="23"/>
    </row>
    <row r="18" spans="1:13" x14ac:dyDescent="0.25">
      <c r="A18" s="25" t="s">
        <v>1574</v>
      </c>
      <c r="B18" s="42" t="s">
        <v>1538</v>
      </c>
      <c r="C18" s="25" t="s">
        <v>1345</v>
      </c>
      <c r="D18" s="25" t="s">
        <v>1345</v>
      </c>
      <c r="E18" s="31"/>
      <c r="F18" s="31"/>
      <c r="G18" s="31"/>
      <c r="H18" s="23"/>
      <c r="L18" s="23"/>
      <c r="M18" s="23"/>
    </row>
    <row r="19" spans="1:13" x14ac:dyDescent="0.25">
      <c r="A19" s="25" t="s">
        <v>1575</v>
      </c>
      <c r="B19" s="42" t="s">
        <v>1539</v>
      </c>
      <c r="C19" s="25" t="s">
        <v>1345</v>
      </c>
      <c r="D19" s="25" t="s">
        <v>1345</v>
      </c>
      <c r="E19" s="31"/>
      <c r="F19" s="31"/>
      <c r="G19" s="31"/>
      <c r="H19" s="23"/>
      <c r="L19" s="23"/>
      <c r="M19" s="23"/>
    </row>
    <row r="20" spans="1:13" x14ac:dyDescent="0.25">
      <c r="A20" s="25" t="s">
        <v>1576</v>
      </c>
      <c r="B20" s="42" t="s">
        <v>1540</v>
      </c>
      <c r="C20" s="25" t="s">
        <v>1732</v>
      </c>
      <c r="D20" s="25" t="s">
        <v>1889</v>
      </c>
      <c r="E20" s="31"/>
      <c r="F20" s="31"/>
      <c r="G20" s="31"/>
      <c r="H20" s="23"/>
      <c r="L20" s="23"/>
      <c r="M20" s="23"/>
    </row>
    <row r="21" spans="1:13" x14ac:dyDescent="0.25">
      <c r="A21" s="25" t="s">
        <v>1577</v>
      </c>
      <c r="B21" s="42" t="s">
        <v>1541</v>
      </c>
      <c r="C21" s="25" t="s">
        <v>1345</v>
      </c>
      <c r="D21" s="25" t="s">
        <v>1345</v>
      </c>
      <c r="E21" s="31"/>
      <c r="F21" s="31"/>
      <c r="G21" s="31"/>
      <c r="H21" s="23"/>
      <c r="L21" s="23"/>
      <c r="M21" s="23"/>
    </row>
    <row r="22" spans="1:13" x14ac:dyDescent="0.25">
      <c r="A22" s="25" t="s">
        <v>1578</v>
      </c>
      <c r="B22" s="42" t="s">
        <v>1542</v>
      </c>
      <c r="C22" s="25" t="s">
        <v>1345</v>
      </c>
      <c r="D22" s="25" t="s">
        <v>1345</v>
      </c>
      <c r="E22" s="31"/>
      <c r="F22" s="31"/>
      <c r="G22" s="31"/>
      <c r="H22" s="23"/>
      <c r="L22" s="23"/>
      <c r="M22" s="23"/>
    </row>
    <row r="23" spans="1:13" x14ac:dyDescent="0.25">
      <c r="A23" s="25" t="s">
        <v>1579</v>
      </c>
      <c r="B23" s="42" t="s">
        <v>1645</v>
      </c>
      <c r="C23" s="25" t="s">
        <v>1345</v>
      </c>
      <c r="D23" s="25" t="s">
        <v>1345</v>
      </c>
      <c r="E23" s="31"/>
      <c r="F23" s="31"/>
      <c r="G23" s="31"/>
      <c r="H23" s="23"/>
      <c r="L23" s="23"/>
      <c r="M23" s="23"/>
    </row>
    <row r="24" spans="1:13" x14ac:dyDescent="0.25">
      <c r="A24" s="25" t="s">
        <v>1647</v>
      </c>
      <c r="B24" s="42" t="s">
        <v>1646</v>
      </c>
      <c r="C24" s="25" t="s">
        <v>1887</v>
      </c>
      <c r="D24" s="25" t="s">
        <v>1348</v>
      </c>
      <c r="E24" s="31"/>
      <c r="F24" s="31"/>
      <c r="G24" s="31"/>
      <c r="H24" s="23"/>
      <c r="L24" s="23"/>
      <c r="M24" s="23"/>
    </row>
    <row r="25" spans="1:13" hidden="1" outlineLevel="1" x14ac:dyDescent="0.25">
      <c r="A25" s="25" t="s">
        <v>1580</v>
      </c>
      <c r="B25" s="40"/>
      <c r="E25" s="31"/>
      <c r="F25" s="31"/>
      <c r="G25" s="31"/>
      <c r="H25" s="23"/>
      <c r="L25" s="23"/>
      <c r="M25" s="23"/>
    </row>
    <row r="26" spans="1:13" hidden="1" outlineLevel="1" x14ac:dyDescent="0.25">
      <c r="A26" s="25" t="s">
        <v>1583</v>
      </c>
      <c r="B26" s="40"/>
      <c r="E26" s="31"/>
      <c r="F26" s="31"/>
      <c r="G26" s="31"/>
      <c r="H26" s="23"/>
      <c r="L26" s="23"/>
      <c r="M26" s="23"/>
    </row>
    <row r="27" spans="1:13" hidden="1" outlineLevel="1" x14ac:dyDescent="0.25">
      <c r="A27" s="25" t="s">
        <v>1584</v>
      </c>
      <c r="B27" s="40"/>
      <c r="E27" s="31"/>
      <c r="F27" s="31"/>
      <c r="G27" s="31"/>
      <c r="H27" s="23"/>
      <c r="L27" s="23"/>
      <c r="M27" s="23"/>
    </row>
    <row r="28" spans="1:13" hidden="1" outlineLevel="1" x14ac:dyDescent="0.25">
      <c r="A28" s="25" t="s">
        <v>1585</v>
      </c>
      <c r="B28" s="40"/>
      <c r="E28" s="31"/>
      <c r="F28" s="31"/>
      <c r="G28" s="31"/>
      <c r="H28" s="23"/>
      <c r="L28" s="23"/>
      <c r="M28" s="23"/>
    </row>
    <row r="29" spans="1:13" hidden="1" outlineLevel="1" x14ac:dyDescent="0.25">
      <c r="A29" s="25" t="s">
        <v>1586</v>
      </c>
      <c r="B29" s="40"/>
      <c r="E29" s="31"/>
      <c r="F29" s="31"/>
      <c r="G29" s="31"/>
      <c r="H29" s="23"/>
      <c r="L29" s="23"/>
      <c r="M29" s="23"/>
    </row>
    <row r="30" spans="1:13" hidden="1" outlineLevel="1" x14ac:dyDescent="0.25">
      <c r="A30" s="25" t="s">
        <v>1587</v>
      </c>
      <c r="B30" s="40"/>
      <c r="E30" s="31"/>
      <c r="F30" s="31"/>
      <c r="G30" s="31"/>
      <c r="H30" s="23"/>
      <c r="L30" s="23"/>
      <c r="M30" s="23"/>
    </row>
    <row r="31" spans="1:13" hidden="1" outlineLevel="1" x14ac:dyDescent="0.25">
      <c r="A31" s="25" t="s">
        <v>1588</v>
      </c>
      <c r="B31" s="40"/>
      <c r="E31" s="31"/>
      <c r="F31" s="31"/>
      <c r="G31" s="31"/>
      <c r="H31" s="23"/>
      <c r="L31" s="23"/>
      <c r="M31" s="23"/>
    </row>
    <row r="32" spans="1:13" hidden="1" outlineLevel="1" x14ac:dyDescent="0.25">
      <c r="A32" s="25" t="s">
        <v>1589</v>
      </c>
      <c r="B32" s="40"/>
      <c r="E32" s="31"/>
      <c r="F32" s="31"/>
      <c r="G32" s="31"/>
      <c r="H32" s="23"/>
      <c r="L32" s="23"/>
      <c r="M32" s="23"/>
    </row>
    <row r="33" spans="1:13" ht="18.75" collapsed="1" x14ac:dyDescent="0.25">
      <c r="A33" s="37"/>
      <c r="B33" s="36" t="s">
        <v>1582</v>
      </c>
      <c r="C33" s="37"/>
      <c r="D33" s="37"/>
      <c r="E33" s="37"/>
      <c r="F33" s="37"/>
      <c r="G33" s="37"/>
      <c r="H33" s="23"/>
      <c r="L33" s="23"/>
      <c r="M33" s="23"/>
    </row>
    <row r="34" spans="1:13" ht="15" customHeight="1" x14ac:dyDescent="0.25">
      <c r="A34" s="44"/>
      <c r="B34" s="45" t="s">
        <v>1543</v>
      </c>
      <c r="C34" s="44" t="s">
        <v>1657</v>
      </c>
      <c r="D34" s="44" t="s">
        <v>1661</v>
      </c>
      <c r="E34" s="44" t="s">
        <v>1544</v>
      </c>
      <c r="F34" s="47"/>
      <c r="G34" s="47"/>
      <c r="H34" s="23"/>
      <c r="L34" s="23"/>
      <c r="M34" s="23"/>
    </row>
    <row r="35" spans="1:13" x14ac:dyDescent="0.25">
      <c r="A35" s="25" t="s">
        <v>1605</v>
      </c>
      <c r="B35" s="25" t="s">
        <v>1886</v>
      </c>
      <c r="C35" s="25" t="s">
        <v>1345</v>
      </c>
      <c r="D35" s="25" t="s">
        <v>1888</v>
      </c>
      <c r="E35" s="25" t="s">
        <v>1890</v>
      </c>
      <c r="F35" s="99"/>
      <c r="G35" s="99"/>
      <c r="H35" s="23"/>
      <c r="L35" s="23"/>
      <c r="M35" s="23"/>
    </row>
    <row r="36" spans="1:13" hidden="1" x14ac:dyDescent="0.25">
      <c r="A36" s="25" t="s">
        <v>1606</v>
      </c>
      <c r="B36" s="42" t="s">
        <v>1545</v>
      </c>
      <c r="C36" s="25" t="s">
        <v>35</v>
      </c>
      <c r="D36" s="25" t="s">
        <v>35</v>
      </c>
      <c r="E36" s="25" t="s">
        <v>35</v>
      </c>
      <c r="H36" s="23"/>
      <c r="L36" s="23"/>
      <c r="M36" s="23"/>
    </row>
    <row r="37" spans="1:13" hidden="1" x14ac:dyDescent="0.25">
      <c r="A37" s="25" t="s">
        <v>1607</v>
      </c>
      <c r="B37" s="42" t="s">
        <v>1546</v>
      </c>
      <c r="C37" s="25" t="s">
        <v>35</v>
      </c>
      <c r="D37" s="25" t="s">
        <v>35</v>
      </c>
      <c r="E37" s="25" t="s">
        <v>35</v>
      </c>
      <c r="H37" s="23"/>
      <c r="L37" s="23"/>
      <c r="M37" s="23"/>
    </row>
    <row r="38" spans="1:13" hidden="1" x14ac:dyDescent="0.25">
      <c r="A38" s="25" t="s">
        <v>1608</v>
      </c>
      <c r="B38" s="42" t="s">
        <v>1547</v>
      </c>
      <c r="C38" s="25" t="s">
        <v>35</v>
      </c>
      <c r="D38" s="25" t="s">
        <v>35</v>
      </c>
      <c r="E38" s="25" t="s">
        <v>35</v>
      </c>
      <c r="H38" s="23"/>
      <c r="L38" s="23"/>
      <c r="M38" s="23"/>
    </row>
    <row r="39" spans="1:13" hidden="1" x14ac:dyDescent="0.25">
      <c r="A39" s="25" t="s">
        <v>1609</v>
      </c>
      <c r="B39" s="42" t="s">
        <v>1548</v>
      </c>
      <c r="C39" s="25" t="s">
        <v>35</v>
      </c>
      <c r="D39" s="25" t="s">
        <v>35</v>
      </c>
      <c r="E39" s="25" t="s">
        <v>35</v>
      </c>
      <c r="H39" s="23"/>
      <c r="L39" s="23"/>
      <c r="M39" s="23"/>
    </row>
    <row r="40" spans="1:13" hidden="1" x14ac:dyDescent="0.25">
      <c r="A40" s="25" t="s">
        <v>1610</v>
      </c>
      <c r="B40" s="42" t="s">
        <v>1549</v>
      </c>
      <c r="C40" s="25" t="s">
        <v>35</v>
      </c>
      <c r="D40" s="25" t="s">
        <v>35</v>
      </c>
      <c r="E40" s="25" t="s">
        <v>35</v>
      </c>
      <c r="H40" s="23"/>
      <c r="L40" s="23"/>
      <c r="M40" s="23"/>
    </row>
    <row r="41" spans="1:13" hidden="1" x14ac:dyDescent="0.25">
      <c r="A41" s="25" t="s">
        <v>1611</v>
      </c>
      <c r="B41" s="42" t="s">
        <v>1550</v>
      </c>
      <c r="C41" s="25" t="s">
        <v>35</v>
      </c>
      <c r="D41" s="25" t="s">
        <v>35</v>
      </c>
      <c r="E41" s="25" t="s">
        <v>35</v>
      </c>
      <c r="H41" s="23"/>
      <c r="L41" s="23"/>
      <c r="M41" s="23"/>
    </row>
    <row r="42" spans="1:13" hidden="1" x14ac:dyDescent="0.25">
      <c r="A42" s="25" t="s">
        <v>1612</v>
      </c>
      <c r="B42" s="42" t="s">
        <v>1551</v>
      </c>
      <c r="C42" s="25" t="s">
        <v>35</v>
      </c>
      <c r="D42" s="25" t="s">
        <v>35</v>
      </c>
      <c r="E42" s="25" t="s">
        <v>35</v>
      </c>
      <c r="H42" s="23"/>
      <c r="L42" s="23"/>
      <c r="M42" s="23"/>
    </row>
    <row r="43" spans="1:13" hidden="1" x14ac:dyDescent="0.25">
      <c r="A43" s="25" t="s">
        <v>1613</v>
      </c>
      <c r="B43" s="42" t="s">
        <v>1552</v>
      </c>
      <c r="C43" s="25" t="s">
        <v>35</v>
      </c>
      <c r="D43" s="25" t="s">
        <v>35</v>
      </c>
      <c r="E43" s="25" t="s">
        <v>35</v>
      </c>
      <c r="H43" s="23"/>
      <c r="L43" s="23"/>
      <c r="M43" s="23"/>
    </row>
    <row r="44" spans="1:13" hidden="1" x14ac:dyDescent="0.25">
      <c r="A44" s="25" t="s">
        <v>1614</v>
      </c>
      <c r="B44" s="42" t="s">
        <v>1553</v>
      </c>
      <c r="C44" s="25" t="s">
        <v>35</v>
      </c>
      <c r="D44" s="25" t="s">
        <v>35</v>
      </c>
      <c r="E44" s="25" t="s">
        <v>35</v>
      </c>
      <c r="H44" s="23"/>
      <c r="L44" s="23"/>
      <c r="M44" s="23"/>
    </row>
    <row r="45" spans="1:13" hidden="1" x14ac:dyDescent="0.25">
      <c r="A45" s="25" t="s">
        <v>1615</v>
      </c>
      <c r="B45" s="42" t="s">
        <v>1554</v>
      </c>
      <c r="C45" s="25" t="s">
        <v>35</v>
      </c>
      <c r="D45" s="25" t="s">
        <v>35</v>
      </c>
      <c r="E45" s="25" t="s">
        <v>35</v>
      </c>
      <c r="H45" s="23"/>
      <c r="L45" s="23"/>
      <c r="M45" s="23"/>
    </row>
    <row r="46" spans="1:13" hidden="1" x14ac:dyDescent="0.25">
      <c r="A46" s="25" t="s">
        <v>1616</v>
      </c>
      <c r="B46" s="42" t="s">
        <v>1555</v>
      </c>
      <c r="C46" s="25" t="s">
        <v>35</v>
      </c>
      <c r="D46" s="25" t="s">
        <v>35</v>
      </c>
      <c r="E46" s="25" t="s">
        <v>35</v>
      </c>
      <c r="H46" s="23"/>
      <c r="L46" s="23"/>
      <c r="M46" s="23"/>
    </row>
    <row r="47" spans="1:13" hidden="1" x14ac:dyDescent="0.25">
      <c r="A47" s="25" t="s">
        <v>1617</v>
      </c>
      <c r="B47" s="42" t="s">
        <v>1556</v>
      </c>
      <c r="C47" s="25" t="s">
        <v>35</v>
      </c>
      <c r="D47" s="25" t="s">
        <v>35</v>
      </c>
      <c r="E47" s="25" t="s">
        <v>35</v>
      </c>
      <c r="H47" s="23"/>
      <c r="L47" s="23"/>
      <c r="M47" s="23"/>
    </row>
    <row r="48" spans="1:13" hidden="1" x14ac:dyDescent="0.25">
      <c r="A48" s="25" t="s">
        <v>1618</v>
      </c>
      <c r="B48" s="42" t="s">
        <v>1557</v>
      </c>
      <c r="C48" s="25" t="s">
        <v>35</v>
      </c>
      <c r="D48" s="25" t="s">
        <v>35</v>
      </c>
      <c r="E48" s="25" t="s">
        <v>35</v>
      </c>
      <c r="H48" s="23"/>
      <c r="L48" s="23"/>
      <c r="M48" s="23"/>
    </row>
    <row r="49" spans="1:13" hidden="1" x14ac:dyDescent="0.25">
      <c r="A49" s="25" t="s">
        <v>1619</v>
      </c>
      <c r="B49" s="42" t="s">
        <v>1558</v>
      </c>
      <c r="C49" s="25" t="s">
        <v>35</v>
      </c>
      <c r="D49" s="25" t="s">
        <v>35</v>
      </c>
      <c r="E49" s="25" t="s">
        <v>35</v>
      </c>
      <c r="H49" s="23"/>
      <c r="L49" s="23"/>
      <c r="M49" s="23"/>
    </row>
    <row r="50" spans="1:13" hidden="1" x14ac:dyDescent="0.25">
      <c r="A50" s="25" t="s">
        <v>1620</v>
      </c>
      <c r="B50" s="42" t="s">
        <v>1559</v>
      </c>
      <c r="C50" s="25" t="s">
        <v>35</v>
      </c>
      <c r="D50" s="25" t="s">
        <v>35</v>
      </c>
      <c r="E50" s="25" t="s">
        <v>35</v>
      </c>
      <c r="H50" s="23"/>
      <c r="L50" s="23"/>
      <c r="M50" s="23"/>
    </row>
    <row r="51" spans="1:13" hidden="1" x14ac:dyDescent="0.25">
      <c r="A51" s="25" t="s">
        <v>1621</v>
      </c>
      <c r="B51" s="42" t="s">
        <v>1560</v>
      </c>
      <c r="C51" s="25" t="s">
        <v>35</v>
      </c>
      <c r="D51" s="25" t="s">
        <v>35</v>
      </c>
      <c r="E51" s="25" t="s">
        <v>35</v>
      </c>
      <c r="H51" s="23"/>
      <c r="L51" s="23"/>
      <c r="M51" s="23"/>
    </row>
    <row r="52" spans="1:13" hidden="1" x14ac:dyDescent="0.25">
      <c r="A52" s="25" t="s">
        <v>1622</v>
      </c>
      <c r="B52" s="42" t="s">
        <v>1561</v>
      </c>
      <c r="C52" s="25" t="s">
        <v>35</v>
      </c>
      <c r="D52" s="25" t="s">
        <v>35</v>
      </c>
      <c r="E52" s="25" t="s">
        <v>35</v>
      </c>
      <c r="H52" s="23"/>
      <c r="L52" s="23"/>
      <c r="M52" s="23"/>
    </row>
    <row r="53" spans="1:13" hidden="1" x14ac:dyDescent="0.25">
      <c r="A53" s="25" t="s">
        <v>1623</v>
      </c>
      <c r="B53" s="42" t="s">
        <v>1562</v>
      </c>
      <c r="C53" s="25" t="s">
        <v>35</v>
      </c>
      <c r="D53" s="25" t="s">
        <v>35</v>
      </c>
      <c r="E53" s="25" t="s">
        <v>35</v>
      </c>
      <c r="H53" s="23"/>
      <c r="L53" s="23"/>
      <c r="M53" s="23"/>
    </row>
    <row r="54" spans="1:13" hidden="1" x14ac:dyDescent="0.25">
      <c r="A54" s="25" t="s">
        <v>1624</v>
      </c>
      <c r="B54" s="42" t="s">
        <v>1563</v>
      </c>
      <c r="C54" s="25" t="s">
        <v>35</v>
      </c>
      <c r="D54" s="25" t="s">
        <v>35</v>
      </c>
      <c r="E54" s="25" t="s">
        <v>35</v>
      </c>
      <c r="H54" s="23"/>
      <c r="L54" s="23"/>
      <c r="M54" s="23"/>
    </row>
    <row r="55" spans="1:13" hidden="1" x14ac:dyDescent="0.25">
      <c r="A55" s="25" t="s">
        <v>1625</v>
      </c>
      <c r="B55" s="42" t="s">
        <v>1564</v>
      </c>
      <c r="C55" s="25" t="s">
        <v>35</v>
      </c>
      <c r="D55" s="25" t="s">
        <v>35</v>
      </c>
      <c r="E55" s="25" t="s">
        <v>35</v>
      </c>
      <c r="H55" s="23"/>
      <c r="L55" s="23"/>
      <c r="M55" s="23"/>
    </row>
    <row r="56" spans="1:13" hidden="1" x14ac:dyDescent="0.25">
      <c r="A56" s="25" t="s">
        <v>1626</v>
      </c>
      <c r="B56" s="42" t="s">
        <v>1565</v>
      </c>
      <c r="C56" s="25" t="s">
        <v>35</v>
      </c>
      <c r="D56" s="25" t="s">
        <v>35</v>
      </c>
      <c r="E56" s="25" t="s">
        <v>35</v>
      </c>
      <c r="H56" s="23"/>
      <c r="L56" s="23"/>
      <c r="M56" s="23"/>
    </row>
    <row r="57" spans="1:13" hidden="1" x14ac:dyDescent="0.25">
      <c r="A57" s="25" t="s">
        <v>1627</v>
      </c>
      <c r="B57" s="42" t="s">
        <v>1566</v>
      </c>
      <c r="C57" s="25" t="s">
        <v>35</v>
      </c>
      <c r="D57" s="25" t="s">
        <v>35</v>
      </c>
      <c r="E57" s="25" t="s">
        <v>35</v>
      </c>
      <c r="H57" s="23"/>
      <c r="L57" s="23"/>
      <c r="M57" s="23"/>
    </row>
    <row r="58" spans="1:13" hidden="1" x14ac:dyDescent="0.25">
      <c r="A58" s="25" t="s">
        <v>1628</v>
      </c>
      <c r="B58" s="42" t="s">
        <v>1567</v>
      </c>
      <c r="C58" s="25" t="s">
        <v>35</v>
      </c>
      <c r="D58" s="25" t="s">
        <v>35</v>
      </c>
      <c r="E58" s="25" t="s">
        <v>35</v>
      </c>
      <c r="H58" s="23"/>
      <c r="L58" s="23"/>
      <c r="M58" s="23"/>
    </row>
    <row r="59" spans="1:13" hidden="1" x14ac:dyDescent="0.25">
      <c r="A59" s="25" t="s">
        <v>1629</v>
      </c>
      <c r="B59" s="42" t="s">
        <v>1568</v>
      </c>
      <c r="C59" s="25" t="s">
        <v>35</v>
      </c>
      <c r="D59" s="25" t="s">
        <v>35</v>
      </c>
      <c r="E59" s="25" t="s">
        <v>35</v>
      </c>
      <c r="H59" s="23"/>
      <c r="L59" s="23"/>
      <c r="M59" s="23"/>
    </row>
    <row r="60" spans="1:13" hidden="1" outlineLevel="1" x14ac:dyDescent="0.25">
      <c r="A60" s="25" t="s">
        <v>1590</v>
      </c>
      <c r="B60" s="42"/>
      <c r="E60" s="42"/>
      <c r="F60" s="42"/>
      <c r="G60" s="42"/>
      <c r="H60" s="23"/>
      <c r="L60" s="23"/>
      <c r="M60" s="23"/>
    </row>
    <row r="61" spans="1:13" hidden="1" outlineLevel="1" x14ac:dyDescent="0.25">
      <c r="A61" s="25" t="s">
        <v>1591</v>
      </c>
      <c r="B61" s="42"/>
      <c r="E61" s="42"/>
      <c r="F61" s="42"/>
      <c r="G61" s="42"/>
      <c r="H61" s="23"/>
      <c r="L61" s="23"/>
      <c r="M61" s="23"/>
    </row>
    <row r="62" spans="1:13" hidden="1" outlineLevel="1" x14ac:dyDescent="0.25">
      <c r="A62" s="25" t="s">
        <v>1592</v>
      </c>
      <c r="B62" s="42"/>
      <c r="E62" s="42"/>
      <c r="F62" s="42"/>
      <c r="G62" s="42"/>
      <c r="H62" s="23"/>
      <c r="L62" s="23"/>
      <c r="M62" s="23"/>
    </row>
    <row r="63" spans="1:13" hidden="1" outlineLevel="1" x14ac:dyDescent="0.25">
      <c r="A63" s="25" t="s">
        <v>1593</v>
      </c>
      <c r="B63" s="42"/>
      <c r="E63" s="42"/>
      <c r="F63" s="42"/>
      <c r="G63" s="42"/>
      <c r="H63" s="23"/>
      <c r="L63" s="23"/>
      <c r="M63" s="23"/>
    </row>
    <row r="64" spans="1:13" hidden="1" outlineLevel="1" x14ac:dyDescent="0.25">
      <c r="A64" s="25" t="s">
        <v>1594</v>
      </c>
      <c r="B64" s="42"/>
      <c r="E64" s="42"/>
      <c r="F64" s="42"/>
      <c r="G64" s="42"/>
      <c r="H64" s="23"/>
      <c r="L64" s="23"/>
      <c r="M64" s="23"/>
    </row>
    <row r="65" spans="1:14" hidden="1" outlineLevel="1" x14ac:dyDescent="0.25">
      <c r="A65" s="25" t="s">
        <v>1595</v>
      </c>
      <c r="B65" s="42"/>
      <c r="E65" s="42"/>
      <c r="F65" s="42"/>
      <c r="G65" s="42"/>
      <c r="H65" s="23"/>
      <c r="L65" s="23"/>
      <c r="M65" s="23"/>
    </row>
    <row r="66" spans="1:14" hidden="1" outlineLevel="1" x14ac:dyDescent="0.25">
      <c r="A66" s="25" t="s">
        <v>1596</v>
      </c>
      <c r="B66" s="42"/>
      <c r="E66" s="42"/>
      <c r="F66" s="42"/>
      <c r="G66" s="42"/>
      <c r="H66" s="23"/>
      <c r="L66" s="23"/>
      <c r="M66" s="23"/>
    </row>
    <row r="67" spans="1:14" hidden="1" outlineLevel="1" x14ac:dyDescent="0.25">
      <c r="A67" s="25" t="s">
        <v>1597</v>
      </c>
      <c r="B67" s="42"/>
      <c r="E67" s="42"/>
      <c r="F67" s="42"/>
      <c r="G67" s="42"/>
      <c r="H67" s="23"/>
      <c r="L67" s="23"/>
      <c r="M67" s="23"/>
    </row>
    <row r="68" spans="1:14" hidden="1" outlineLevel="1" x14ac:dyDescent="0.25">
      <c r="A68" s="25" t="s">
        <v>1598</v>
      </c>
      <c r="B68" s="42"/>
      <c r="E68" s="42"/>
      <c r="F68" s="42"/>
      <c r="G68" s="42"/>
      <c r="H68" s="23"/>
      <c r="L68" s="23"/>
      <c r="M68" s="23"/>
    </row>
    <row r="69" spans="1:14" hidden="1" outlineLevel="1" x14ac:dyDescent="0.25">
      <c r="A69" s="25" t="s">
        <v>1599</v>
      </c>
      <c r="B69" s="42"/>
      <c r="E69" s="42"/>
      <c r="F69" s="42"/>
      <c r="G69" s="42"/>
      <c r="H69" s="23"/>
      <c r="L69" s="23"/>
      <c r="M69" s="23"/>
    </row>
    <row r="70" spans="1:14" hidden="1" outlineLevel="1" x14ac:dyDescent="0.25">
      <c r="A70" s="25" t="s">
        <v>1600</v>
      </c>
      <c r="B70" s="42"/>
      <c r="E70" s="42"/>
      <c r="F70" s="42"/>
      <c r="G70" s="42"/>
      <c r="H70" s="23"/>
      <c r="L70" s="23"/>
      <c r="M70" s="23"/>
    </row>
    <row r="71" spans="1:14" hidden="1" outlineLevel="1" x14ac:dyDescent="0.25">
      <c r="A71" s="25" t="s">
        <v>1601</v>
      </c>
      <c r="B71" s="42"/>
      <c r="E71" s="42"/>
      <c r="F71" s="42"/>
      <c r="G71" s="42"/>
      <c r="H71" s="23"/>
      <c r="L71" s="23"/>
      <c r="M71" s="23"/>
    </row>
    <row r="72" spans="1:14" hidden="1" outlineLevel="1" x14ac:dyDescent="0.25">
      <c r="A72" s="25" t="s">
        <v>1602</v>
      </c>
      <c r="B72" s="42"/>
      <c r="E72" s="42"/>
      <c r="F72" s="42"/>
      <c r="G72" s="42"/>
      <c r="H72" s="23"/>
      <c r="L72" s="23"/>
      <c r="M72" s="23"/>
    </row>
    <row r="73" spans="1:14" ht="18.75" collapsed="1" x14ac:dyDescent="0.25">
      <c r="A73" s="37"/>
      <c r="B73" s="36" t="s">
        <v>1604</v>
      </c>
      <c r="C73" s="37"/>
      <c r="D73" s="37"/>
      <c r="E73" s="37"/>
      <c r="F73" s="37"/>
      <c r="G73" s="37"/>
      <c r="H73" s="23"/>
    </row>
    <row r="74" spans="1:14" ht="15" customHeight="1" x14ac:dyDescent="0.25">
      <c r="A74" s="44"/>
      <c r="B74" s="45" t="s">
        <v>918</v>
      </c>
      <c r="C74" s="44" t="s">
        <v>1665</v>
      </c>
      <c r="D74" s="44"/>
      <c r="E74" s="47"/>
      <c r="F74" s="47"/>
      <c r="G74" s="47"/>
      <c r="H74" s="55"/>
      <c r="I74" s="55"/>
      <c r="J74" s="55"/>
      <c r="K74" s="55"/>
      <c r="L74" s="55"/>
      <c r="M74" s="55"/>
      <c r="N74" s="55"/>
    </row>
    <row r="75" spans="1:14" x14ac:dyDescent="0.25">
      <c r="A75" s="25" t="s">
        <v>1630</v>
      </c>
      <c r="B75" s="25" t="s">
        <v>1648</v>
      </c>
      <c r="C75" s="25">
        <v>94</v>
      </c>
      <c r="H75" s="23"/>
    </row>
    <row r="76" spans="1:14" x14ac:dyDescent="0.25">
      <c r="A76" s="25" t="s">
        <v>1631</v>
      </c>
      <c r="B76" s="25" t="s">
        <v>1663</v>
      </c>
      <c r="C76" s="275">
        <v>229.63311748328562</v>
      </c>
      <c r="H76" s="23"/>
    </row>
    <row r="77" spans="1:14" hidden="1" outlineLevel="1" x14ac:dyDescent="0.25">
      <c r="A77" s="25" t="s">
        <v>1632</v>
      </c>
      <c r="H77" s="23"/>
    </row>
    <row r="78" spans="1:14" hidden="1" outlineLevel="1" x14ac:dyDescent="0.25">
      <c r="A78" s="25" t="s">
        <v>1633</v>
      </c>
      <c r="H78" s="23"/>
    </row>
    <row r="79" spans="1:14" hidden="1" outlineLevel="1" x14ac:dyDescent="0.25">
      <c r="A79" s="25" t="s">
        <v>1634</v>
      </c>
      <c r="H79" s="23"/>
    </row>
    <row r="80" spans="1:14" hidden="1" outlineLevel="1" x14ac:dyDescent="0.25">
      <c r="A80" s="25" t="s">
        <v>1635</v>
      </c>
      <c r="H80" s="23"/>
    </row>
    <row r="81" spans="1:8" collapsed="1" x14ac:dyDescent="0.25">
      <c r="A81" s="44"/>
      <c r="B81" s="45" t="s">
        <v>1636</v>
      </c>
      <c r="C81" s="44" t="s">
        <v>515</v>
      </c>
      <c r="D81" s="44" t="s">
        <v>516</v>
      </c>
      <c r="E81" s="47" t="s">
        <v>930</v>
      </c>
      <c r="F81" s="47" t="s">
        <v>1115</v>
      </c>
      <c r="G81" s="47" t="s">
        <v>1656</v>
      </c>
      <c r="H81" s="23"/>
    </row>
    <row r="82" spans="1:8" x14ac:dyDescent="0.25">
      <c r="A82" s="25" t="s">
        <v>1637</v>
      </c>
      <c r="B82" s="25" t="s">
        <v>1715</v>
      </c>
      <c r="C82" s="276">
        <v>1.8634504891557534E-3</v>
      </c>
      <c r="D82" s="276" t="s">
        <v>1345</v>
      </c>
      <c r="E82" s="108" t="s">
        <v>1345</v>
      </c>
      <c r="F82" s="108" t="s">
        <v>1345</v>
      </c>
      <c r="G82" s="276">
        <f>C82</f>
        <v>1.8634504891557534E-3</v>
      </c>
      <c r="H82" s="23"/>
    </row>
    <row r="83" spans="1:8" x14ac:dyDescent="0.25">
      <c r="A83" s="25" t="s">
        <v>1638</v>
      </c>
      <c r="B83" s="25" t="s">
        <v>1653</v>
      </c>
      <c r="C83" s="25">
        <v>0</v>
      </c>
      <c r="D83" s="25" t="s">
        <v>1345</v>
      </c>
      <c r="E83" s="25" t="s">
        <v>1345</v>
      </c>
      <c r="F83" s="108" t="s">
        <v>1345</v>
      </c>
      <c r="G83" s="25" t="s">
        <v>1345</v>
      </c>
      <c r="H83" s="23"/>
    </row>
    <row r="84" spans="1:8" x14ac:dyDescent="0.25">
      <c r="A84" s="25" t="s">
        <v>1639</v>
      </c>
      <c r="B84" s="25" t="s">
        <v>1651</v>
      </c>
      <c r="C84" s="25">
        <v>0</v>
      </c>
      <c r="D84" s="25" t="s">
        <v>1345</v>
      </c>
      <c r="E84" s="25" t="s">
        <v>1345</v>
      </c>
      <c r="F84" s="108" t="s">
        <v>1345</v>
      </c>
      <c r="G84" s="25" t="s">
        <v>1345</v>
      </c>
      <c r="H84" s="23"/>
    </row>
    <row r="85" spans="1:8" x14ac:dyDescent="0.25">
      <c r="A85" s="25" t="s">
        <v>1640</v>
      </c>
      <c r="B85" s="25" t="s">
        <v>1652</v>
      </c>
      <c r="C85" s="25">
        <v>0</v>
      </c>
      <c r="D85" s="25" t="s">
        <v>1345</v>
      </c>
      <c r="E85" s="25" t="s">
        <v>1345</v>
      </c>
      <c r="F85" s="108" t="s">
        <v>1345</v>
      </c>
      <c r="G85" s="25" t="s">
        <v>1345</v>
      </c>
      <c r="H85" s="23"/>
    </row>
    <row r="86" spans="1:8" x14ac:dyDescent="0.25">
      <c r="A86" s="25" t="s">
        <v>1655</v>
      </c>
      <c r="B86" s="25" t="s">
        <v>1654</v>
      </c>
      <c r="C86" s="25">
        <v>0</v>
      </c>
      <c r="D86" s="25" t="s">
        <v>1345</v>
      </c>
      <c r="E86" s="25" t="s">
        <v>1345</v>
      </c>
      <c r="F86" s="108" t="s">
        <v>1345</v>
      </c>
      <c r="G86" s="25" t="s">
        <v>1345</v>
      </c>
      <c r="H86" s="23"/>
    </row>
    <row r="87" spans="1:8" hidden="1" outlineLevel="1" x14ac:dyDescent="0.25">
      <c r="A87" s="25" t="s">
        <v>1641</v>
      </c>
      <c r="H87" s="23"/>
    </row>
    <row r="88" spans="1:8" hidden="1" outlineLevel="1" x14ac:dyDescent="0.25">
      <c r="A88" s="25" t="s">
        <v>1642</v>
      </c>
      <c r="H88" s="23"/>
    </row>
    <row r="89" spans="1:8" hidden="1" outlineLevel="1" x14ac:dyDescent="0.25">
      <c r="A89" s="25" t="s">
        <v>1643</v>
      </c>
      <c r="H89" s="23"/>
    </row>
    <row r="90" spans="1:8" hidden="1" outlineLevel="1" x14ac:dyDescent="0.25">
      <c r="A90" s="25" t="s">
        <v>1644</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Creo</cp:lastModifiedBy>
  <cp:lastPrinted>2016-05-20T08:25:54Z</cp:lastPrinted>
  <dcterms:created xsi:type="dcterms:W3CDTF">2016-04-21T08:07:20Z</dcterms:created>
  <dcterms:modified xsi:type="dcterms:W3CDTF">2020-01-22T12:14:48Z</dcterms:modified>
</cp:coreProperties>
</file>